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da\Desktop\ブログで使う素材\"/>
    </mc:Choice>
  </mc:AlternateContent>
  <xr:revisionPtr revIDLastSave="0" documentId="13_ncr:1_{602C647A-87DB-4F39-A3BA-AEB7D4357A1F}" xr6:coauthVersionLast="45" xr6:coauthVersionMax="45" xr10:uidLastSave="{00000000-0000-0000-0000-000000000000}"/>
  <bookViews>
    <workbookView xWindow="-120" yWindow="-120" windowWidth="29040" windowHeight="15840" xr2:uid="{57341768-C0BF-42D5-9640-609CCF323C69}"/>
  </bookViews>
  <sheets>
    <sheet name="BSとPLのグラフ化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1" i="21" l="1"/>
  <c r="V31" i="21"/>
  <c r="Q31" i="21"/>
  <c r="L31" i="21"/>
  <c r="G31" i="21"/>
  <c r="AA29" i="21"/>
  <c r="V29" i="21"/>
  <c r="Q29" i="21"/>
  <c r="L29" i="21"/>
  <c r="G29" i="21"/>
  <c r="AF28" i="21"/>
  <c r="AA27" i="21"/>
  <c r="V27" i="21"/>
  <c r="Q27" i="21"/>
  <c r="L27" i="21"/>
  <c r="G27" i="21"/>
  <c r="AF26" i="21"/>
  <c r="AF31" i="21" s="1"/>
  <c r="AA26" i="21"/>
  <c r="V26" i="21"/>
  <c r="Q26" i="21"/>
  <c r="L26" i="21"/>
  <c r="G26" i="21"/>
  <c r="AF25" i="21"/>
  <c r="AF30" i="21" s="1"/>
  <c r="AA25" i="21"/>
  <c r="AA30" i="21" s="1"/>
  <c r="V25" i="21"/>
  <c r="V30" i="21" s="1"/>
  <c r="Q25" i="21"/>
  <c r="Q30" i="21" s="1"/>
  <c r="L25" i="21"/>
  <c r="L30" i="21" s="1"/>
  <c r="G25" i="21"/>
  <c r="G30" i="21" s="1"/>
  <c r="AF24" i="21"/>
  <c r="AF29" i="21" s="1"/>
  <c r="AA24" i="21"/>
  <c r="V24" i="21"/>
  <c r="Q24" i="21"/>
  <c r="L24" i="21"/>
  <c r="G24" i="21"/>
  <c r="AF23" i="21"/>
  <c r="AA23" i="21"/>
  <c r="AA28" i="21" s="1"/>
  <c r="V23" i="21"/>
  <c r="V28" i="21" s="1"/>
  <c r="Q23" i="21"/>
  <c r="Q28" i="21" s="1"/>
  <c r="L23" i="21"/>
  <c r="L28" i="21" s="1"/>
  <c r="G23" i="21"/>
  <c r="G28" i="21" s="1"/>
  <c r="AF22" i="21"/>
  <c r="AF27" i="21" s="1"/>
  <c r="AA22" i="21"/>
  <c r="V22" i="21"/>
  <c r="Q22" i="21"/>
  <c r="L22" i="21"/>
  <c r="G22" i="21"/>
</calcChain>
</file>

<file path=xl/sharedStrings.xml><?xml version="1.0" encoding="utf-8"?>
<sst xmlns="http://schemas.openxmlformats.org/spreadsheetml/2006/main" count="68" uniqueCount="40">
  <si>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</si>
  <si>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</si>
  <si>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</si>
  <si>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純資産</t>
    <rPh sb="0" eb="3">
      <t>ジュンシサン</t>
    </rPh>
    <phoneticPr fontId="1"/>
  </si>
  <si>
    <t>売上高</t>
    <rPh sb="0" eb="2">
      <t>ウリアゲ</t>
    </rPh>
    <rPh sb="2" eb="3">
      <t>ダカ</t>
    </rPh>
    <phoneticPr fontId="1"/>
  </si>
  <si>
    <t>売上原価</t>
    <rPh sb="0" eb="2">
      <t>ウリアゲ</t>
    </rPh>
    <rPh sb="2" eb="4">
      <t>ゲンカ</t>
    </rPh>
    <phoneticPr fontId="1"/>
  </si>
  <si>
    <t>流動負債</t>
    <rPh sb="0" eb="2">
      <t>リュウドウ</t>
    </rPh>
    <rPh sb="2" eb="4">
      <t>フサイ</t>
    </rPh>
    <phoneticPr fontId="1"/>
  </si>
  <si>
    <t>負債</t>
    <rPh sb="0" eb="2">
      <t>フサイ</t>
    </rPh>
    <phoneticPr fontId="1"/>
  </si>
  <si>
    <t>資産</t>
    <rPh sb="0" eb="2">
      <t>シサン</t>
    </rPh>
    <phoneticPr fontId="1"/>
  </si>
  <si>
    <t>資本</t>
    <rPh sb="0" eb="2">
      <t>シホン</t>
    </rPh>
    <phoneticPr fontId="1"/>
  </si>
  <si>
    <t>当期純利益</t>
    <rPh sb="0" eb="2">
      <t>トウキ</t>
    </rPh>
    <rPh sb="2" eb="3">
      <t>ジュン</t>
    </rPh>
    <rPh sb="3" eb="5">
      <t>リエキ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</si>
  <si>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</si>
  <si>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</si>
  <si>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収益</t>
    <rPh sb="0" eb="2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</si>
  <si>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</si>
  <si>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</si>
  <si>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法人税等</t>
    <rPh sb="0" eb="3">
      <t>ホウジンゼイ</t>
    </rPh>
    <rPh sb="3" eb="4">
      <t>ナド</t>
    </rPh>
    <phoneticPr fontId="1"/>
  </si>
  <si>
    <t>費用</t>
    <rPh sb="0" eb="2">
      <t>ヒヨウ</t>
    </rPh>
    <phoneticPr fontId="1"/>
  </si>
  <si>
    <t>販売管理費</t>
    <rPh sb="0" eb="2">
      <t>ハンバイ</t>
    </rPh>
    <rPh sb="2" eb="5">
      <t>カンリヒ</t>
    </rPh>
    <phoneticPr fontId="1"/>
  </si>
  <si>
    <t>純利益</t>
    <rPh sb="0" eb="1">
      <t>ジュン</t>
    </rPh>
    <rPh sb="1" eb="3">
      <t>リエキ</t>
    </rPh>
    <phoneticPr fontId="1"/>
  </si>
  <si>
    <t>粗利率</t>
    <rPh sb="0" eb="2">
      <t>アラリ</t>
    </rPh>
    <rPh sb="2" eb="3">
      <t>リツ</t>
    </rPh>
    <phoneticPr fontId="1"/>
  </si>
  <si>
    <t>営業利益率</t>
    <rPh sb="0" eb="2">
      <t>エイギョウ</t>
    </rPh>
    <rPh sb="2" eb="4">
      <t>リエキ</t>
    </rPh>
    <rPh sb="4" eb="5">
      <t>リツ</t>
    </rPh>
    <phoneticPr fontId="1"/>
  </si>
  <si>
    <t>経常利益率</t>
    <rPh sb="0" eb="2">
      <t>ケイジョウ</t>
    </rPh>
    <rPh sb="2" eb="4">
      <t>リエキ</t>
    </rPh>
    <rPh sb="4" eb="5">
      <t>リツ</t>
    </rPh>
    <phoneticPr fontId="1"/>
  </si>
  <si>
    <t>単位:百万円</t>
    <phoneticPr fontId="1"/>
  </si>
  <si>
    <t>単位:百万円</t>
  </si>
  <si>
    <t>B/S</t>
    <phoneticPr fontId="1"/>
  </si>
  <si>
    <t>P/L</t>
    <phoneticPr fontId="1"/>
  </si>
  <si>
    <t>2020年</t>
    <rPh sb="4" eb="5">
      <t>ネン</t>
    </rPh>
    <phoneticPr fontId="1"/>
  </si>
  <si>
    <t>売上総利益</t>
    <phoneticPr fontId="1"/>
  </si>
  <si>
    <t>営業利益</t>
    <phoneticPr fontId="1"/>
  </si>
  <si>
    <t>経常利益</t>
    <phoneticPr fontId="1"/>
  </si>
  <si>
    <t>当期純利益(最終利益)</t>
    <phoneticPr fontId="1"/>
  </si>
  <si>
    <t>税引前当期純利益</t>
    <phoneticPr fontId="1"/>
  </si>
  <si>
    <t>税引前当期純利益率</t>
    <rPh sb="0" eb="3">
      <t>ゼイビキマエ</t>
    </rPh>
    <rPh sb="3" eb="5">
      <t>トウキ</t>
    </rPh>
    <rPh sb="8" eb="9">
      <t>リツジュンリエキ</t>
    </rPh>
    <phoneticPr fontId="1"/>
  </si>
  <si>
    <t>当期純利益率</t>
    <rPh sb="0" eb="2">
      <t>トウキ</t>
    </rPh>
    <rPh sb="2" eb="3">
      <t>ジュン</t>
    </rPh>
    <rPh sb="3" eb="5">
      <t>リエキ</t>
    </rPh>
    <rPh sb="5" eb="6">
      <t>リツ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</si>
  <si>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</si>
  <si>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</si>
  <si>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</si>
  <si>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</si>
  <si>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20xx年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</si>
</sst>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 wrapText="1"/>
    </xf>
    <xf numFmtId="0" fontId="2" fillId="14" borderId="12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5" fontId="2" fillId="5" borderId="15" xfId="0" applyNumberFormat="1" applyFont="1" applyFill="1" applyBorder="1" applyAlignment="1">
      <alignment horizontal="center" vertical="center"/>
    </xf>
    <xf numFmtId="5" fontId="2" fillId="3" borderId="15" xfId="0" applyNumberFormat="1" applyFont="1" applyFill="1" applyBorder="1" applyAlignment="1">
      <alignment horizontal="center" vertical="center"/>
    </xf>
    <xf numFmtId="5" fontId="2" fillId="4" borderId="10" xfId="0" applyNumberFormat="1" applyFont="1" applyFill="1" applyBorder="1" applyAlignment="1">
      <alignment horizontal="center" vertical="center"/>
    </xf>
    <xf numFmtId="5" fontId="2" fillId="6" borderId="12" xfId="0" applyNumberFormat="1" applyFont="1" applyFill="1" applyBorder="1" applyAlignment="1">
      <alignment horizontal="center" vertical="center"/>
    </xf>
    <xf numFmtId="5" fontId="2" fillId="7" borderId="12" xfId="0" applyNumberFormat="1" applyFont="1" applyFill="1" applyBorder="1" applyAlignment="1">
      <alignment horizontal="center" vertical="center"/>
    </xf>
    <xf numFmtId="5" fontId="2" fillId="14" borderId="12" xfId="0" applyNumberFormat="1" applyFont="1" applyFill="1" applyBorder="1" applyAlignment="1">
      <alignment horizontal="center" vertical="center"/>
    </xf>
    <xf numFmtId="5" fontId="2" fillId="15" borderId="12" xfId="0" applyNumberFormat="1" applyFont="1" applyFill="1" applyBorder="1" applyAlignment="1">
      <alignment horizontal="center" vertical="center"/>
    </xf>
    <xf numFmtId="5" fontId="2" fillId="13" borderId="12" xfId="0" applyNumberFormat="1" applyFont="1" applyFill="1" applyBorder="1" applyAlignment="1">
      <alignment horizontal="center" vertical="center"/>
    </xf>
    <xf numFmtId="5" fontId="2" fillId="12" borderId="12" xfId="0" applyNumberFormat="1" applyFont="1" applyFill="1" applyBorder="1" applyAlignment="1">
      <alignment horizontal="center" vertical="center"/>
    </xf>
    <xf numFmtId="5" fontId="2" fillId="11" borderId="12" xfId="0" applyNumberFormat="1" applyFont="1" applyFill="1" applyBorder="1" applyAlignment="1">
      <alignment horizontal="center" vertical="center"/>
    </xf>
    <xf numFmtId="5" fontId="2" fillId="9" borderId="12" xfId="0" applyNumberFormat="1" applyFont="1" applyFill="1" applyBorder="1" applyAlignment="1">
      <alignment horizontal="center" vertical="center"/>
    </xf>
    <xf numFmtId="5" fontId="2" fillId="5" borderId="12" xfId="0" applyNumberFormat="1" applyFont="1" applyFill="1" applyBorder="1" applyAlignment="1">
      <alignment horizontal="center" vertical="center"/>
    </xf>
    <xf numFmtId="5" fontId="2" fillId="8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0" fontId="2" fillId="16" borderId="12" xfId="0" applyFont="1" applyFill="1" applyBorder="1" applyAlignment="1">
      <alignment vertical="center"/>
    </xf>
    <xf numFmtId="0" fontId="2" fillId="16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5" fontId="2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 wrapText="1"/>
    </xf>
    <xf numFmtId="0" fontId="2" fillId="10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5" fontId="2" fillId="2" borderId="0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7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2" fillId="10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5" fontId="2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9" fontId="2" fillId="2" borderId="13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9" fontId="2" fillId="2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76" fontId="2" fillId="2" borderId="7" xfId="0" applyNumberFormat="1" applyFont="1" applyFill="1" applyBorder="1" applyAlignment="1">
      <alignment vertical="center"/>
    </xf>
    <xf numFmtId="0" fontId="2" fillId="10" borderId="15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en-US" altLang="ja-JP" sz="3600"/>
              <a:t>B/S</a:t>
            </a:r>
            <a:r>
              <a:rPr lang="ja-JP" altLang="en-US" sz="3600"/>
              <a:t>と</a:t>
            </a:r>
            <a:r>
              <a:rPr lang="en-US" altLang="ja-JP" sz="3600"/>
              <a:t>P/L</a:t>
            </a:r>
            <a:r>
              <a:rPr lang="ja-JP" altLang="en-US" sz="3600"/>
              <a:t>の推移</a:t>
            </a:r>
            <a:endParaRPr lang="ja-JP" sz="3600"/>
          </a:p>
        </c:rich>
      </c:tx>
      <c:layout>
        <c:manualLayout>
          <c:xMode val="edge"/>
          <c:yMode val="edge"/>
          <c:x val="0.426625135427952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763114117777537E-2"/>
          <c:y val="8.2253326824712952E-2"/>
          <c:w val="0.88810272903319376"/>
          <c:h val="0.868919392151452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BSとPLのグラフ化!$D$5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BSとPLのグラフ化!$E$5:$AG$5</c:f>
              <c:numCache>
                <c:formatCode>General</c:formatCode>
                <c:ptCount val="29"/>
                <c:pt idx="0" formatCode="&quot;¥&quot;#,##0_);\(&quot;¥&quot;#,##0\)">
                  <c:v>66.8</c:v>
                </c:pt>
                <c:pt idx="5" formatCode="&quot;¥&quot;#,##0_);\(&quot;¥&quot;#,##0\)">
                  <c:v>64.400000000000006</c:v>
                </c:pt>
                <c:pt idx="10" formatCode="&quot;¥&quot;#,##0_);\(&quot;¥&quot;#,##0\)">
                  <c:v>143.69999999999999</c:v>
                </c:pt>
                <c:pt idx="15" formatCode="&quot;¥&quot;#,##0_);\(&quot;¥&quot;#,##0\)">
                  <c:v>180</c:v>
                </c:pt>
                <c:pt idx="20" formatCode="&quot;¥&quot;#,##0_);\(&quot;¥&quot;#,##0\)">
                  <c:v>340.7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3-4525-9BAF-B4F82665FAD2}"/>
            </c:ext>
          </c:extLst>
        </c:ser>
        <c:ser>
          <c:idx val="1"/>
          <c:order val="1"/>
          <c:tx>
            <c:strRef>
              <c:f>BSとPLのグラフ化!$D$6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BSとPLのグラフ化!$E$6:$AG$6</c:f>
              <c:numCache>
                <c:formatCode>General</c:formatCode>
                <c:ptCount val="29"/>
                <c:pt idx="0" formatCode="&quot;¥&quot;#,##0_);\(&quot;¥&quot;#,##0\)">
                  <c:v>1033.4000000000001</c:v>
                </c:pt>
                <c:pt idx="5" formatCode="&quot;¥&quot;#,##0_);\(&quot;¥&quot;#,##0\)">
                  <c:v>1295.7</c:v>
                </c:pt>
                <c:pt idx="10" formatCode="&quot;¥&quot;#,##0_);\(&quot;¥&quot;#,##0\)">
                  <c:v>1372</c:v>
                </c:pt>
                <c:pt idx="15" formatCode="&quot;¥&quot;#,##0_);\(&quot;¥&quot;#,##0\)">
                  <c:v>1363.3</c:v>
                </c:pt>
                <c:pt idx="20" formatCode="&quot;¥&quot;#,##0_);\(&quot;¥&quot;#,##0\)">
                  <c:v>1410.5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3-4525-9BAF-B4F82665FAD2}"/>
            </c:ext>
          </c:extLst>
        </c:ser>
        <c:ser>
          <c:idx val="2"/>
          <c:order val="2"/>
          <c:tx>
            <c:strRef>
              <c:f>BSとPLのグラフ化!$D$7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BSとPLのグラフ化!$E$7:$AG$7</c:f>
              <c:numCache>
                <c:formatCode>"¥"#,##0_);\("¥"#,##0\)</c:formatCode>
                <c:ptCount val="29"/>
                <c:pt idx="1">
                  <c:v>475.8</c:v>
                </c:pt>
                <c:pt idx="6">
                  <c:v>685.1</c:v>
                </c:pt>
                <c:pt idx="11">
                  <c:v>668</c:v>
                </c:pt>
                <c:pt idx="16">
                  <c:v>609.20000000000005</c:v>
                </c:pt>
                <c:pt idx="21">
                  <c:v>644.79999999999995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3-4525-9BAF-B4F82665FAD2}"/>
            </c:ext>
          </c:extLst>
        </c:ser>
        <c:ser>
          <c:idx val="3"/>
          <c:order val="3"/>
          <c:tx>
            <c:strRef>
              <c:f>BSとPLのグラフ化!$D$8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BSとPLのグラフ化!$E$8:$AG$8</c:f>
              <c:numCache>
                <c:formatCode>"¥"#,##0_);\("¥"#,##0\)</c:formatCode>
                <c:ptCount val="29"/>
                <c:pt idx="1">
                  <c:v>88</c:v>
                </c:pt>
                <c:pt idx="6">
                  <c:v>64</c:v>
                </c:pt>
                <c:pt idx="11">
                  <c:v>115.9</c:v>
                </c:pt>
                <c:pt idx="16">
                  <c:v>139.80000000000001</c:v>
                </c:pt>
                <c:pt idx="21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83-4525-9BAF-B4F82665FAD2}"/>
            </c:ext>
          </c:extLst>
        </c:ser>
        <c:ser>
          <c:idx val="4"/>
          <c:order val="4"/>
          <c:tx>
            <c:strRef>
              <c:f>BSとPLのグラフ化!$D$9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BSとPLのグラフ化!$E$9:$AG$9</c:f>
              <c:numCache>
                <c:formatCode>"¥"#,##0_);\("¥"#,##0\)</c:formatCode>
                <c:ptCount val="29"/>
                <c:pt idx="1">
                  <c:v>536.5</c:v>
                </c:pt>
                <c:pt idx="6">
                  <c:v>610.9</c:v>
                </c:pt>
                <c:pt idx="11">
                  <c:v>731.8</c:v>
                </c:pt>
                <c:pt idx="16">
                  <c:v>794.3</c:v>
                </c:pt>
                <c:pt idx="21">
                  <c:v>1010.2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83-4525-9BAF-B4F82665FAD2}"/>
            </c:ext>
          </c:extLst>
        </c:ser>
        <c:ser>
          <c:idx val="5"/>
          <c:order val="5"/>
          <c:tx>
            <c:strRef>
              <c:f>BSとPLのグラフ化!$D$10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BSとPLのグラフ化!$E$10:$AG$10</c:f>
              <c:numCache>
                <c:formatCode>"¥"#,##0_);\("¥"#,##0\)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F83-4525-9BAF-B4F82665FAD2}"/>
            </c:ext>
          </c:extLst>
        </c:ser>
        <c:ser>
          <c:idx val="6"/>
          <c:order val="6"/>
          <c:tx>
            <c:strRef>
              <c:f>BSとPLのグラフ化!$D$11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BSとPLのグラフ化!$E$11:$AG$11</c:f>
              <c:numCache>
                <c:formatCode>General</c:formatCode>
                <c:ptCount val="29"/>
                <c:pt idx="2" formatCode="&quot;¥&quot;#,##0_);\(&quot;¥&quot;#,##0\)">
                  <c:v>107.5</c:v>
                </c:pt>
                <c:pt idx="7" formatCode="&quot;¥&quot;#,##0_);\(&quot;¥&quot;#,##0\)">
                  <c:v>76.5</c:v>
                </c:pt>
                <c:pt idx="12" formatCode="&quot;¥&quot;#,##0_);\(&quot;¥&quot;#,##0\)">
                  <c:v>-43</c:v>
                </c:pt>
                <c:pt idx="17" formatCode="&quot;¥&quot;#,##0_);\(&quot;¥&quot;#,##0\)">
                  <c:v>22.19</c:v>
                </c:pt>
                <c:pt idx="22" formatCode="&quot;¥&quot;#,##0_);\(&quot;¥&quot;#,##0\)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83-4525-9BAF-B4F82665FAD2}"/>
            </c:ext>
          </c:extLst>
        </c:ser>
        <c:ser>
          <c:idx val="7"/>
          <c:order val="7"/>
          <c:tx>
            <c:strRef>
              <c:f>BSとPLのグラフ化!$D$12</c:f>
              <c:strCache>
                <c:ptCount val="1"/>
                <c:pt idx="0">
                  <c:v>法人税等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F83-4525-9BAF-B4F82665FA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BSとPLのグラフ化!$E$12:$AG$12</c:f>
              <c:numCache>
                <c:formatCode>General</c:formatCode>
                <c:ptCount val="29"/>
                <c:pt idx="2" formatCode="&quot;¥&quot;#,##0_);\(&quot;¥&quot;#,##0\)">
                  <c:v>55.4</c:v>
                </c:pt>
                <c:pt idx="7" formatCode="&quot;¥&quot;#,##0_);\(&quot;¥&quot;#,##0\)">
                  <c:v>54.6</c:v>
                </c:pt>
                <c:pt idx="12" formatCode="&quot;¥&quot;#,##0_);\(&quot;¥&quot;#,##0\)">
                  <c:v>-4.2</c:v>
                </c:pt>
                <c:pt idx="17" formatCode="&quot;¥&quot;#,##0_);\(&quot;¥&quot;#,##0\)">
                  <c:v>21.6</c:v>
                </c:pt>
                <c:pt idx="22" formatCode="&quot;¥&quot;#,##0_);\(&quot;¥&quot;#,##0\)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83-4525-9BAF-B4F82665FAD2}"/>
            </c:ext>
          </c:extLst>
        </c:ser>
        <c:ser>
          <c:idx val="8"/>
          <c:order val="8"/>
          <c:tx>
            <c:strRef>
              <c:f>BSとPLのグラフ化!$D$13</c:f>
              <c:strCache>
                <c:ptCount val="1"/>
                <c:pt idx="0">
                  <c:v>特別損失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83-4525-9BAF-B4F82665FAD2}"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83-4525-9BAF-B4F82665FAD2}"/>
                </c:ext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83-4525-9BAF-B4F82665FAD2}"/>
                </c:ext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83-4525-9BAF-B4F82665FAD2}"/>
                </c:ext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83-4525-9BAF-B4F82665FAD2}"/>
                </c:ext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83-4525-9BAF-B4F82665F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BSとPLのグラフ化!$E$13:$AG$13</c:f>
              <c:numCache>
                <c:formatCode>General</c:formatCode>
                <c:ptCount val="29"/>
                <c:pt idx="17" formatCode="&quot;¥&quot;#,##0_);\(&quot;¥&quot;#,##0\)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83-4525-9BAF-B4F82665FAD2}"/>
            </c:ext>
          </c:extLst>
        </c:ser>
        <c:ser>
          <c:idx val="9"/>
          <c:order val="9"/>
          <c:tx>
            <c:strRef>
              <c:f>BSとPLのグラフ化!$D$14</c:f>
              <c:strCache>
                <c:ptCount val="1"/>
                <c:pt idx="0">
                  <c:v>営業外費用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BSとPLのグラフ化!$E$14:$AG$14</c:f>
              <c:numCache>
                <c:formatCode>General</c:formatCode>
                <c:ptCount val="29"/>
                <c:pt idx="2" formatCode="&quot;¥&quot;#,##0_);\(&quot;¥&quot;#,##0\)">
                  <c:v>6.6</c:v>
                </c:pt>
                <c:pt idx="7" formatCode="&quot;¥&quot;#,##0_);\(&quot;¥&quot;#,##0\)">
                  <c:v>2.7</c:v>
                </c:pt>
                <c:pt idx="12" formatCode="&quot;¥&quot;#,##0_);\(&quot;¥&quot;#,##0\)">
                  <c:v>4.0999999999999996</c:v>
                </c:pt>
                <c:pt idx="17" formatCode="&quot;¥&quot;#,##0_);\(&quot;¥&quot;#,##0\)">
                  <c:v>2.5</c:v>
                </c:pt>
                <c:pt idx="22" formatCode="&quot;¥&quot;#,##0_);\(&quot;¥&quot;#,##0\)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F83-4525-9BAF-B4F82665FAD2}"/>
            </c:ext>
          </c:extLst>
        </c:ser>
        <c:ser>
          <c:idx val="10"/>
          <c:order val="10"/>
          <c:tx>
            <c:strRef>
              <c:f>BSとPLのグラフ化!$D$15</c:f>
              <c:strCache>
                <c:ptCount val="1"/>
                <c:pt idx="0">
                  <c:v>販売管理費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BSとPLのグラフ化!$E$15:$AG$15</c:f>
              <c:numCache>
                <c:formatCode>General</c:formatCode>
                <c:ptCount val="29"/>
                <c:pt idx="2" formatCode="&quot;¥&quot;#,##0_);\(&quot;¥&quot;#,##0\)">
                  <c:v>852.4</c:v>
                </c:pt>
                <c:pt idx="7" formatCode="&quot;¥&quot;#,##0_);\(&quot;¥&quot;#,##0\)">
                  <c:v>1174.8</c:v>
                </c:pt>
                <c:pt idx="12" formatCode="&quot;¥&quot;#,##0_);\(&quot;¥&quot;#,##0\)">
                  <c:v>1769.2</c:v>
                </c:pt>
                <c:pt idx="17" formatCode="&quot;¥&quot;#,##0_);\(&quot;¥&quot;#,##0\)">
                  <c:v>1853.3</c:v>
                </c:pt>
                <c:pt idx="22" formatCode="&quot;¥&quot;#,##0_);\(&quot;¥&quot;#,##0\)">
                  <c:v>2092.6999999999998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F83-4525-9BAF-B4F82665FAD2}"/>
            </c:ext>
          </c:extLst>
        </c:ser>
        <c:ser>
          <c:idx val="11"/>
          <c:order val="11"/>
          <c:tx>
            <c:strRef>
              <c:f>BSとPLのグラフ化!$D$16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BSとPLのグラフ化!$E$16:$AG$16</c:f>
              <c:numCache>
                <c:formatCode>General</c:formatCode>
                <c:ptCount val="29"/>
                <c:pt idx="2" formatCode="&quot;¥&quot;#,##0_);\(&quot;¥&quot;#,##0\)">
                  <c:v>185.9</c:v>
                </c:pt>
                <c:pt idx="7" formatCode="&quot;¥&quot;#,##0_);\(&quot;¥&quot;#,##0\)">
                  <c:v>353.9</c:v>
                </c:pt>
                <c:pt idx="12" formatCode="&quot;¥&quot;#,##0_);\(&quot;¥&quot;#,##0\)">
                  <c:v>637.29999999999995</c:v>
                </c:pt>
                <c:pt idx="17" formatCode="&quot;¥&quot;#,##0_);\(&quot;¥&quot;#,##0\)">
                  <c:v>954.1</c:v>
                </c:pt>
                <c:pt idx="22" formatCode="&quot;¥&quot;#,##0_);\(&quot;¥&quot;#,##0\)">
                  <c:v>1343.8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F83-4525-9BAF-B4F82665FAD2}"/>
            </c:ext>
          </c:extLst>
        </c:ser>
        <c:ser>
          <c:idx val="12"/>
          <c:order val="12"/>
          <c:tx>
            <c:strRef>
              <c:f>BSとPLのグラフ化!$D$17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BSとPLのグラフ化!$E$17:$AG$17</c:f>
              <c:numCache>
                <c:formatCode>General</c:formatCode>
                <c:ptCount val="29"/>
                <c:pt idx="3" formatCode="&quot;¥&quot;#,##0_);\(&quot;¥&quot;#,##0\)">
                  <c:v>1195</c:v>
                </c:pt>
                <c:pt idx="8" formatCode="&quot;¥&quot;#,##0_);\(&quot;¥&quot;#,##0\)">
                  <c:v>1659.8</c:v>
                </c:pt>
                <c:pt idx="13" formatCode="&quot;¥&quot;#,##0_);\(&quot;¥&quot;#,##0\)">
                  <c:v>2310.1999999999998</c:v>
                </c:pt>
                <c:pt idx="18" formatCode="&quot;¥&quot;#,##0_);\(&quot;¥&quot;#,##0\)">
                  <c:v>2852</c:v>
                </c:pt>
                <c:pt idx="23" formatCode="&quot;¥&quot;#,##0_);\(&quot;¥&quot;#,##0\)">
                  <c:v>3473.3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F83-4525-9BAF-B4F82665FAD2}"/>
            </c:ext>
          </c:extLst>
        </c:ser>
        <c:ser>
          <c:idx val="13"/>
          <c:order val="13"/>
          <c:tx>
            <c:strRef>
              <c:f>BSとPLのグラフ化!$D$18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BSとPLのグラフ化!$E$18:$AG$18</c:f>
              <c:numCache>
                <c:formatCode>General</c:formatCode>
                <c:ptCount val="29"/>
                <c:pt idx="3" formatCode="&quot;¥&quot;#,##0_);\(&quot;¥&quot;#,##0\)">
                  <c:v>12.7</c:v>
                </c:pt>
                <c:pt idx="8" formatCode="&quot;¥&quot;#,##0_);\(&quot;¥&quot;#,##0\)">
                  <c:v>2.5</c:v>
                </c:pt>
                <c:pt idx="13" formatCode="&quot;¥&quot;#,##0_);\(&quot;¥&quot;#,##0\)">
                  <c:v>53</c:v>
                </c:pt>
                <c:pt idx="18" formatCode="&quot;¥&quot;#,##0_);\(&quot;¥&quot;#,##0\)">
                  <c:v>4</c:v>
                </c:pt>
                <c:pt idx="23" formatCode="&quot;¥&quot;#,##0_);\(&quot;¥&quot;#,##0\)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F83-4525-9BAF-B4F82665FAD2}"/>
            </c:ext>
          </c:extLst>
        </c:ser>
        <c:ser>
          <c:idx val="14"/>
          <c:order val="14"/>
          <c:tx>
            <c:strRef>
              <c:f>BSとPLのグラフ化!$D$19</c:f>
              <c:strCache>
                <c:ptCount val="1"/>
                <c:pt idx="0">
                  <c:v>特別利益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BSとPLのグラフ化!$E$19:$AG$19</c:f>
              <c:numCache>
                <c:formatCode>General</c:formatCode>
                <c:ptCount val="29"/>
                <c:pt idx="8" formatCode="&quot;¥&quot;#,##0_);\(&quot;¥&quot;#,##0\)">
                  <c:v>0.2</c:v>
                </c:pt>
                <c:pt idx="13" formatCode="&quot;¥&quot;#,##0_);\(&quot;¥&quot;#,##0\)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F83-4525-9BAF-B4F82665FAD2}"/>
            </c:ext>
          </c:extLst>
        </c:ser>
        <c:ser>
          <c:idx val="15"/>
          <c:order val="15"/>
          <c:tx>
            <c:strRef>
              <c:f>BSとPLのグラフ化!$D$20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BSとPLのグラフ化!$E$20:$AG$20</c:f>
              <c:numCache>
                <c:formatCode>General</c:formatCode>
                <c:ptCount val="29"/>
                <c:pt idx="3">
                  <c:v>0</c:v>
                </c:pt>
                <c:pt idx="8">
                  <c:v>0</c:v>
                </c:pt>
                <c:pt idx="13">
                  <c:v>0</c:v>
                </c:pt>
                <c:pt idx="18">
                  <c:v>0</c:v>
                </c:pt>
                <c:pt idx="23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F83-4525-9BAF-B4F82665FAD2}"/>
            </c:ext>
          </c:extLst>
        </c:ser>
        <c:ser>
          <c:idx val="16"/>
          <c:order val="16"/>
          <c:tx>
            <c:strRef>
              <c:f>BSとPLのグラフ化!$D$21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BSとPLのグラフ化!$E$21:$AG$21</c:f>
              <c:numCache>
                <c:formatCode>General</c:formatCode>
                <c:ptCount val="29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F83-4525-9BAF-B4F82665FA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99176815"/>
        <c:axId val="199178895"/>
      </c:barChart>
      <c:lineChart>
        <c:grouping val="standard"/>
        <c:varyColors val="0"/>
        <c:ser>
          <c:idx val="22"/>
          <c:order val="17"/>
          <c:tx>
            <c:strRef>
              <c:f>BSとPLのグラフ化!$D$27</c:f>
              <c:strCache>
                <c:ptCount val="1"/>
                <c:pt idx="0">
                  <c:v>粗利率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BSとPLのグラフ化!$E$27:$AG$27</c:f>
              <c:numCache>
                <c:formatCode>General</c:formatCode>
                <c:ptCount val="29"/>
                <c:pt idx="2" formatCode="0%">
                  <c:v>0.84443514644351469</c:v>
                </c:pt>
                <c:pt idx="7" formatCode="0.0%">
                  <c:v>0.78678153994457167</c:v>
                </c:pt>
                <c:pt idx="12" formatCode="0.0%">
                  <c:v>0.72413643840360142</c:v>
                </c:pt>
                <c:pt idx="17" formatCode="0.0%">
                  <c:v>0.66546283309957932</c:v>
                </c:pt>
                <c:pt idx="22" formatCode="0.0%">
                  <c:v>0.6131056919932053</c:v>
                </c:pt>
                <c:pt idx="27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F83-4525-9BAF-B4F82665FAD2}"/>
            </c:ext>
          </c:extLst>
        </c:ser>
        <c:ser>
          <c:idx val="23"/>
          <c:order val="18"/>
          <c:tx>
            <c:strRef>
              <c:f>BSとPLのグラフ化!$D$28</c:f>
              <c:strCache>
                <c:ptCount val="1"/>
                <c:pt idx="0">
                  <c:v>営業利益率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BSとPLのグラフ化!$E$28:$AG$28</c:f>
              <c:numCache>
                <c:formatCode>General</c:formatCode>
                <c:ptCount val="29"/>
                <c:pt idx="2" formatCode="0%">
                  <c:v>0.13112970711297076</c:v>
                </c:pt>
                <c:pt idx="7" formatCode="0.0%">
                  <c:v>7.8985419930112141E-2</c:v>
                </c:pt>
                <c:pt idx="12" formatCode="0.0%">
                  <c:v>-4.1684702623149592E-2</c:v>
                </c:pt>
                <c:pt idx="17" formatCode="0.0%">
                  <c:v>1.5638148667601652E-2</c:v>
                </c:pt>
                <c:pt idx="22" formatCode="0.0%">
                  <c:v>1.0595111277459528E-2</c:v>
                </c:pt>
                <c:pt idx="27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F83-4525-9BAF-B4F82665FAD2}"/>
            </c:ext>
          </c:extLst>
        </c:ser>
        <c:ser>
          <c:idx val="24"/>
          <c:order val="19"/>
          <c:tx>
            <c:strRef>
              <c:f>BSとPLのグラフ化!$D$29</c:f>
              <c:strCache>
                <c:ptCount val="1"/>
                <c:pt idx="0">
                  <c:v>経常利益率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BSとPLのグラフ化!$E$29:$AG$29</c:f>
              <c:numCache>
                <c:formatCode>General</c:formatCode>
                <c:ptCount val="29"/>
                <c:pt idx="2" formatCode="0%">
                  <c:v>0.13623430962343092</c:v>
                </c:pt>
                <c:pt idx="7" formatCode="0.0%">
                  <c:v>7.8864923484757113E-2</c:v>
                </c:pt>
                <c:pt idx="12" formatCode="0.0%">
                  <c:v>-2.0517704094883602E-2</c:v>
                </c:pt>
                <c:pt idx="17" formatCode="0.0%">
                  <c:v>1.6164095371668973E-2</c:v>
                </c:pt>
                <c:pt idx="22" formatCode="0.0%">
                  <c:v>1.3359053349840366E-2</c:v>
                </c:pt>
                <c:pt idx="27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F83-4525-9BAF-B4F82665FAD2}"/>
            </c:ext>
          </c:extLst>
        </c:ser>
        <c:ser>
          <c:idx val="26"/>
          <c:order val="20"/>
          <c:tx>
            <c:strRef>
              <c:f>BSとPLのグラフ化!$D$31</c:f>
              <c:strCache>
                <c:ptCount val="1"/>
                <c:pt idx="0">
                  <c:v>当期純利益率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multiLvlStrRef>
              <c:f>BSとPLのグラフ化!$E$3:$AG$4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2016年</c:v>
                  </c:pt>
                  <c:pt idx="5">
                    <c:v>2017年</c:v>
                  </c:pt>
                  <c:pt idx="10">
                    <c:v>2018年</c:v>
                  </c:pt>
                  <c:pt idx="15">
                    <c:v>2019年</c:v>
                  </c:pt>
                  <c:pt idx="20">
                    <c:v>2020年</c:v>
                  </c:pt>
                  <c:pt idx="25">
                    <c:v>20xx年</c:v>
                  </c:pt>
                </c:lvl>
              </c:multiLvlStrCache>
            </c:multiLvlStrRef>
          </c:cat>
          <c:val>
            <c:numRef>
              <c:f>BSとPLのグラフ化!$E$31:$AG$31</c:f>
              <c:numCache>
                <c:formatCode>General</c:formatCode>
                <c:ptCount val="29"/>
                <c:pt idx="2" formatCode="0%">
                  <c:v>8.9874476987447771E-2</c:v>
                </c:pt>
                <c:pt idx="7" formatCode="0.0%">
                  <c:v>4.6089890348234727E-2</c:v>
                </c:pt>
                <c:pt idx="12" formatCode="0.0%">
                  <c:v>-1.8682365163189468E-2</c:v>
                </c:pt>
                <c:pt idx="17" formatCode="0.0%">
                  <c:v>7.8190743338009058E-3</c:v>
                </c:pt>
                <c:pt idx="22" formatCode="0.0%">
                  <c:v>8.9828117352375916E-3</c:v>
                </c:pt>
                <c:pt idx="27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F83-4525-9BAF-B4F82665F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85648"/>
        <c:axId val="1437278576"/>
      </c:lineChart>
      <c:catAx>
        <c:axId val="19917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8895"/>
        <c:crosses val="autoZero"/>
        <c:auto val="1"/>
        <c:lblAlgn val="ctr"/>
        <c:lblOffset val="100"/>
        <c:noMultiLvlLbl val="0"/>
      </c:catAx>
      <c:valAx>
        <c:axId val="1991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/>
                  <a:t>百万円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6815"/>
        <c:crosses val="autoZero"/>
        <c:crossBetween val="between"/>
      </c:valAx>
      <c:valAx>
        <c:axId val="1437278576"/>
        <c:scaling>
          <c:orientation val="minMax"/>
          <c:max val="1"/>
          <c:min val="-0.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37285648"/>
        <c:crosses val="max"/>
        <c:crossBetween val="between"/>
      </c:valAx>
      <c:catAx>
        <c:axId val="143728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727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0.67315685755965227"/>
          <c:y val="1.9998832693083172E-2"/>
          <c:w val="0.28764897074756229"/>
          <c:h val="3.1051212938005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33</xdr:row>
      <xdr:rowOff>139700</xdr:rowOff>
    </xdr:from>
    <xdr:to>
      <xdr:col>33</xdr:col>
      <xdr:colOff>25400</xdr:colOff>
      <xdr:row>70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DD5429-CAAE-431B-B722-DED07FD92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A5CB-FE69-4E40-A3ED-0512FF31F1FE}">
  <dimension ref="B2:AG31"/>
  <sheetViews>
    <sheetView tabSelected="1" topLeftCell="A34" zoomScale="75" zoomScaleNormal="75" workbookViewId="0">
      <selection activeCell="AC3" sqref="AC3"/>
    </sheetView>
  </sheetViews>
  <sheetFormatPr defaultRowHeight="19.5" x14ac:dyDescent="0.4"/>
  <cols>
    <col min="1" max="1" width="3.125" style="28" customWidth="1"/>
    <col min="2" max="2" width="4.75" style="28" bestFit="1" customWidth="1"/>
    <col min="3" max="3" width="7.5" style="28" bestFit="1" customWidth="1"/>
    <col min="4" max="4" width="23.25" style="28" customWidth="1"/>
    <col min="5" max="5" width="10.625" style="28" bestFit="1" customWidth="1"/>
    <col min="6" max="6" width="8.25" style="28" bestFit="1" customWidth="1"/>
    <col min="7" max="7" width="10.625" style="28" bestFit="1" customWidth="1"/>
    <col min="8" max="8" width="12.375" style="28" bestFit="1" customWidth="1"/>
    <col min="9" max="9" width="4.5" style="28" customWidth="1"/>
    <col min="10" max="10" width="10.625" style="28" bestFit="1" customWidth="1"/>
    <col min="11" max="11" width="8.25" style="28" bestFit="1" customWidth="1"/>
    <col min="12" max="12" width="10.625" style="28" bestFit="1" customWidth="1"/>
    <col min="13" max="13" width="12.375" style="28" bestFit="1" customWidth="1"/>
    <col min="14" max="14" width="3.625" style="28" customWidth="1"/>
    <col min="15" max="15" width="10.625" style="28" bestFit="1" customWidth="1"/>
    <col min="16" max="16" width="8.25" style="28" bestFit="1" customWidth="1"/>
    <col min="17" max="17" width="10.625" style="28" bestFit="1" customWidth="1"/>
    <col min="18" max="18" width="12.375" style="28" bestFit="1" customWidth="1"/>
    <col min="19" max="19" width="4.5" style="28" customWidth="1"/>
    <col min="20" max="20" width="10.625" style="28" bestFit="1" customWidth="1"/>
    <col min="21" max="21" width="8.25" style="28" bestFit="1" customWidth="1"/>
    <col min="22" max="22" width="10.625" style="28" bestFit="1" customWidth="1"/>
    <col min="23" max="23" width="12.375" style="28" bestFit="1" customWidth="1"/>
    <col min="24" max="24" width="3" style="28" customWidth="1"/>
    <col min="25" max="27" width="10.625" style="28" bestFit="1" customWidth="1"/>
    <col min="28" max="28" width="12.375" style="28" bestFit="1" customWidth="1"/>
    <col min="29" max="29" width="2.375" style="28" customWidth="1"/>
    <col min="30" max="31" width="8.5" style="28" bestFit="1" customWidth="1"/>
    <col min="32" max="32" width="12" style="28" bestFit="1" customWidth="1"/>
    <col min="33" max="33" width="12.125" style="28" bestFit="1" customWidth="1"/>
    <col min="34" max="16384" width="9" style="28"/>
  </cols>
  <sheetData>
    <row r="2" spans="2:33" x14ac:dyDescent="0.4">
      <c r="H2" s="28" t="s">
        <v>23</v>
      </c>
      <c r="M2" s="28" t="s">
        <v>23</v>
      </c>
      <c r="R2" s="28" t="s">
        <v>23</v>
      </c>
      <c r="W2" s="28" t="s">
        <v>23</v>
      </c>
      <c r="AB2" s="28" t="s">
        <v>23</v>
      </c>
      <c r="AG2" s="28" t="s">
        <v>23</v>
      </c>
    </row>
    <row r="3" spans="2:33" x14ac:dyDescent="0.4">
      <c r="B3" s="43"/>
      <c r="C3" s="44"/>
      <c r="D3" s="45"/>
      <c r="E3" s="84" t="s">
        <v>35</v>
      </c>
      <c r="F3" s="85"/>
      <c r="G3" s="85"/>
      <c r="H3" s="86"/>
      <c r="J3" s="84" t="s">
        <v>36</v>
      </c>
      <c r="K3" s="85"/>
      <c r="L3" s="85"/>
      <c r="M3" s="86"/>
      <c r="O3" s="84" t="s">
        <v>37</v>
      </c>
      <c r="P3" s="85"/>
      <c r="Q3" s="85"/>
      <c r="R3" s="86"/>
      <c r="T3" s="84" t="s">
        <v>38</v>
      </c>
      <c r="U3" s="85"/>
      <c r="V3" s="85"/>
      <c r="W3" s="86"/>
      <c r="Y3" s="84" t="s">
        <v>27</v>
      </c>
      <c r="Z3" s="85"/>
      <c r="AA3" s="85"/>
      <c r="AB3" s="86"/>
      <c r="AD3" s="84" t="s">
        <v>39</v>
      </c>
      <c r="AE3" s="85"/>
      <c r="AF3" s="85"/>
      <c r="AG3" s="86"/>
    </row>
    <row r="4" spans="2:33" x14ac:dyDescent="0.4">
      <c r="B4" s="46"/>
      <c r="C4" s="47"/>
      <c r="D4" s="47"/>
      <c r="E4" s="48"/>
      <c r="F4" s="49" t="s">
        <v>25</v>
      </c>
      <c r="G4" s="48"/>
      <c r="H4" s="50" t="s">
        <v>26</v>
      </c>
      <c r="J4" s="48"/>
      <c r="K4" s="49" t="s">
        <v>25</v>
      </c>
      <c r="L4" s="48"/>
      <c r="M4" s="50" t="s">
        <v>26</v>
      </c>
      <c r="O4" s="48"/>
      <c r="P4" s="49" t="s">
        <v>25</v>
      </c>
      <c r="Q4" s="48"/>
      <c r="R4" s="50" t="s">
        <v>26</v>
      </c>
      <c r="T4" s="48"/>
      <c r="U4" s="49" t="s">
        <v>25</v>
      </c>
      <c r="V4" s="48"/>
      <c r="W4" s="50" t="s">
        <v>26</v>
      </c>
      <c r="Y4" s="48"/>
      <c r="Z4" s="49" t="s">
        <v>25</v>
      </c>
      <c r="AA4" s="48"/>
      <c r="AB4" s="50" t="s">
        <v>26</v>
      </c>
      <c r="AD4" s="48"/>
      <c r="AE4" s="49" t="s">
        <v>25</v>
      </c>
      <c r="AF4" s="48"/>
      <c r="AG4" s="50" t="s">
        <v>26</v>
      </c>
    </row>
    <row r="5" spans="2:33" ht="19.5" customHeight="1" x14ac:dyDescent="0.4">
      <c r="B5" s="87" t="s">
        <v>25</v>
      </c>
      <c r="C5" s="87" t="s">
        <v>8</v>
      </c>
      <c r="D5" s="1" t="s">
        <v>1</v>
      </c>
      <c r="E5" s="15">
        <v>66.8</v>
      </c>
      <c r="F5" s="51"/>
      <c r="G5" s="44"/>
      <c r="H5" s="45"/>
      <c r="J5" s="15">
        <v>64.400000000000006</v>
      </c>
      <c r="K5" s="51"/>
      <c r="L5" s="44"/>
      <c r="M5" s="45"/>
      <c r="N5" s="40"/>
      <c r="O5" s="15">
        <v>143.69999999999999</v>
      </c>
      <c r="P5" s="51"/>
      <c r="Q5" s="44"/>
      <c r="R5" s="45"/>
      <c r="T5" s="15">
        <v>180</v>
      </c>
      <c r="U5" s="51"/>
      <c r="V5" s="44"/>
      <c r="W5" s="45"/>
      <c r="X5" s="40"/>
      <c r="Y5" s="15">
        <v>340.7</v>
      </c>
      <c r="Z5" s="51"/>
      <c r="AA5" s="44"/>
      <c r="AB5" s="45"/>
      <c r="AD5" s="15"/>
      <c r="AE5" s="51"/>
      <c r="AF5" s="44"/>
      <c r="AG5" s="45"/>
    </row>
    <row r="6" spans="2:33" x14ac:dyDescent="0.4">
      <c r="B6" s="88"/>
      <c r="C6" s="89"/>
      <c r="D6" s="2" t="s">
        <v>0</v>
      </c>
      <c r="E6" s="16">
        <v>1033.4000000000001</v>
      </c>
      <c r="F6" s="52"/>
      <c r="G6" s="47"/>
      <c r="H6" s="53"/>
      <c r="J6" s="16">
        <v>1295.7</v>
      </c>
      <c r="K6" s="52"/>
      <c r="L6" s="47"/>
      <c r="M6" s="53"/>
      <c r="N6" s="40"/>
      <c r="O6" s="16">
        <v>1372</v>
      </c>
      <c r="P6" s="52"/>
      <c r="Q6" s="47"/>
      <c r="R6" s="53"/>
      <c r="T6" s="16">
        <v>1363.3</v>
      </c>
      <c r="U6" s="52"/>
      <c r="V6" s="47"/>
      <c r="W6" s="53"/>
      <c r="X6" s="40"/>
      <c r="Y6" s="16">
        <v>1410.5</v>
      </c>
      <c r="Z6" s="52"/>
      <c r="AA6" s="47"/>
      <c r="AB6" s="53"/>
      <c r="AD6" s="16"/>
      <c r="AE6" s="52"/>
      <c r="AF6" s="47"/>
      <c r="AG6" s="53"/>
    </row>
    <row r="7" spans="2:33" x14ac:dyDescent="0.4">
      <c r="B7" s="88"/>
      <c r="C7" s="29" t="s">
        <v>9</v>
      </c>
      <c r="D7" s="3" t="s">
        <v>3</v>
      </c>
      <c r="E7" s="54"/>
      <c r="F7" s="19">
        <v>475.8</v>
      </c>
      <c r="G7" s="47"/>
      <c r="H7" s="53"/>
      <c r="J7" s="54"/>
      <c r="K7" s="19">
        <v>685.1</v>
      </c>
      <c r="L7" s="47"/>
      <c r="M7" s="53"/>
      <c r="N7" s="40"/>
      <c r="O7" s="54"/>
      <c r="P7" s="19">
        <v>668</v>
      </c>
      <c r="Q7" s="47"/>
      <c r="R7" s="53"/>
      <c r="T7" s="54"/>
      <c r="U7" s="19">
        <v>609.20000000000005</v>
      </c>
      <c r="V7" s="47"/>
      <c r="W7" s="53"/>
      <c r="X7" s="40"/>
      <c r="Y7" s="54"/>
      <c r="Z7" s="19">
        <v>644.79999999999995</v>
      </c>
      <c r="AA7" s="47"/>
      <c r="AB7" s="53"/>
      <c r="AD7" s="54"/>
      <c r="AE7" s="19"/>
      <c r="AF7" s="47"/>
      <c r="AG7" s="53"/>
    </row>
    <row r="8" spans="2:33" x14ac:dyDescent="0.4">
      <c r="B8" s="88"/>
      <c r="C8" s="90" t="s">
        <v>7</v>
      </c>
      <c r="D8" s="4" t="s">
        <v>2</v>
      </c>
      <c r="E8" s="54"/>
      <c r="F8" s="17">
        <v>88</v>
      </c>
      <c r="G8" s="47"/>
      <c r="H8" s="53"/>
      <c r="J8" s="54"/>
      <c r="K8" s="17">
        <v>64</v>
      </c>
      <c r="L8" s="47"/>
      <c r="M8" s="53"/>
      <c r="N8" s="40"/>
      <c r="O8" s="54"/>
      <c r="P8" s="17">
        <v>115.9</v>
      </c>
      <c r="Q8" s="47"/>
      <c r="R8" s="53"/>
      <c r="T8" s="54"/>
      <c r="U8" s="17">
        <v>139.80000000000001</v>
      </c>
      <c r="V8" s="47"/>
      <c r="W8" s="53"/>
      <c r="X8" s="40"/>
      <c r="Y8" s="54"/>
      <c r="Z8" s="17">
        <v>96.3</v>
      </c>
      <c r="AA8" s="47"/>
      <c r="AB8" s="53"/>
      <c r="AD8" s="54"/>
      <c r="AE8" s="17"/>
      <c r="AF8" s="47"/>
      <c r="AG8" s="53"/>
    </row>
    <row r="9" spans="2:33" x14ac:dyDescent="0.4">
      <c r="B9" s="89"/>
      <c r="C9" s="91"/>
      <c r="D9" s="5" t="s">
        <v>6</v>
      </c>
      <c r="E9" s="32"/>
      <c r="F9" s="18">
        <v>536.5</v>
      </c>
      <c r="G9" s="55"/>
      <c r="H9" s="56"/>
      <c r="J9" s="32"/>
      <c r="K9" s="18">
        <v>610.9</v>
      </c>
      <c r="L9" s="55"/>
      <c r="M9" s="56"/>
      <c r="N9" s="40"/>
      <c r="O9" s="32"/>
      <c r="P9" s="18">
        <v>731.8</v>
      </c>
      <c r="Q9" s="55"/>
      <c r="R9" s="56"/>
      <c r="T9" s="32"/>
      <c r="U9" s="18">
        <v>794.3</v>
      </c>
      <c r="V9" s="55"/>
      <c r="W9" s="56"/>
      <c r="X9" s="40"/>
      <c r="Y9" s="32"/>
      <c r="Z9" s="18">
        <v>1010.2</v>
      </c>
      <c r="AA9" s="55"/>
      <c r="AB9" s="56"/>
      <c r="AD9" s="32"/>
      <c r="AE9" s="18"/>
      <c r="AF9" s="55"/>
      <c r="AG9" s="56"/>
    </row>
    <row r="10" spans="2:33" x14ac:dyDescent="0.4">
      <c r="B10" s="57"/>
      <c r="C10" s="58"/>
      <c r="D10" s="59"/>
      <c r="E10" s="59"/>
      <c r="F10" s="60"/>
      <c r="G10" s="39"/>
      <c r="H10" s="40"/>
      <c r="I10" s="40"/>
      <c r="J10" s="59"/>
      <c r="K10" s="60"/>
      <c r="L10" s="39"/>
      <c r="M10" s="40"/>
      <c r="N10" s="40"/>
      <c r="O10" s="59"/>
      <c r="P10" s="60"/>
      <c r="Q10" s="39"/>
      <c r="R10" s="40"/>
      <c r="S10" s="40"/>
      <c r="T10" s="59"/>
      <c r="U10" s="60"/>
      <c r="V10" s="39"/>
      <c r="W10" s="40"/>
      <c r="X10" s="40"/>
      <c r="Y10" s="59"/>
      <c r="Z10" s="60"/>
      <c r="AA10" s="39"/>
      <c r="AB10" s="40"/>
      <c r="AC10" s="40"/>
      <c r="AD10" s="59"/>
      <c r="AE10" s="60"/>
      <c r="AF10" s="39"/>
      <c r="AG10" s="40"/>
    </row>
    <row r="11" spans="2:33" x14ac:dyDescent="0.4">
      <c r="B11" s="87" t="s">
        <v>26</v>
      </c>
      <c r="C11" s="30" t="s">
        <v>19</v>
      </c>
      <c r="D11" s="3" t="s">
        <v>10</v>
      </c>
      <c r="E11" s="61"/>
      <c r="F11" s="44"/>
      <c r="G11" s="19">
        <v>107.5</v>
      </c>
      <c r="H11" s="31"/>
      <c r="J11" s="61"/>
      <c r="K11" s="44"/>
      <c r="L11" s="19">
        <v>76.5</v>
      </c>
      <c r="M11" s="31"/>
      <c r="N11" s="57"/>
      <c r="O11" s="61"/>
      <c r="P11" s="44"/>
      <c r="Q11" s="19">
        <v>-43</v>
      </c>
      <c r="R11" s="31"/>
      <c r="T11" s="61"/>
      <c r="U11" s="44"/>
      <c r="V11" s="19">
        <v>22.19</v>
      </c>
      <c r="W11" s="31"/>
      <c r="X11" s="57"/>
      <c r="Y11" s="61"/>
      <c r="Z11" s="44"/>
      <c r="AA11" s="19">
        <v>31.9</v>
      </c>
      <c r="AB11" s="31"/>
      <c r="AD11" s="61"/>
      <c r="AE11" s="44"/>
      <c r="AF11" s="19"/>
      <c r="AG11" s="31"/>
    </row>
    <row r="12" spans="2:33" ht="19.5" customHeight="1" x14ac:dyDescent="0.4">
      <c r="B12" s="88"/>
      <c r="C12" s="87" t="s">
        <v>17</v>
      </c>
      <c r="D12" s="7" t="s">
        <v>16</v>
      </c>
      <c r="E12" s="62"/>
      <c r="F12" s="47"/>
      <c r="G12" s="20">
        <v>55.4</v>
      </c>
      <c r="H12" s="63"/>
      <c r="J12" s="62"/>
      <c r="K12" s="47"/>
      <c r="L12" s="20">
        <v>54.6</v>
      </c>
      <c r="M12" s="63"/>
      <c r="N12" s="40"/>
      <c r="O12" s="62"/>
      <c r="P12" s="47"/>
      <c r="Q12" s="20">
        <v>-4.2</v>
      </c>
      <c r="R12" s="63"/>
      <c r="T12" s="62"/>
      <c r="U12" s="47"/>
      <c r="V12" s="20">
        <v>21.6</v>
      </c>
      <c r="W12" s="63"/>
      <c r="X12" s="40"/>
      <c r="Y12" s="62"/>
      <c r="Z12" s="47"/>
      <c r="AA12" s="20">
        <v>15.2</v>
      </c>
      <c r="AB12" s="63"/>
      <c r="AD12" s="62"/>
      <c r="AE12" s="47"/>
      <c r="AF12" s="20"/>
      <c r="AG12" s="63"/>
    </row>
    <row r="13" spans="2:33" x14ac:dyDescent="0.4">
      <c r="B13" s="88"/>
      <c r="C13" s="88"/>
      <c r="D13" s="8" t="s">
        <v>15</v>
      </c>
      <c r="E13" s="62"/>
      <c r="F13" s="64"/>
      <c r="G13" s="21"/>
      <c r="H13" s="63"/>
      <c r="J13" s="62"/>
      <c r="K13" s="64"/>
      <c r="L13" s="21"/>
      <c r="M13" s="63"/>
      <c r="N13" s="40"/>
      <c r="O13" s="62"/>
      <c r="P13" s="64"/>
      <c r="Q13" s="21"/>
      <c r="R13" s="63"/>
      <c r="T13" s="62"/>
      <c r="U13" s="64"/>
      <c r="V13" s="21">
        <v>2.2000000000000002</v>
      </c>
      <c r="W13" s="63"/>
      <c r="X13" s="40"/>
      <c r="Y13" s="62"/>
      <c r="Z13" s="64"/>
      <c r="AA13" s="21"/>
      <c r="AB13" s="63"/>
      <c r="AD13" s="62"/>
      <c r="AE13" s="64"/>
      <c r="AF13" s="21"/>
      <c r="AG13" s="63"/>
    </row>
    <row r="14" spans="2:33" x14ac:dyDescent="0.4">
      <c r="B14" s="88"/>
      <c r="C14" s="88"/>
      <c r="D14" s="9" t="s">
        <v>14</v>
      </c>
      <c r="E14" s="62"/>
      <c r="F14" s="64"/>
      <c r="G14" s="22">
        <v>6.6</v>
      </c>
      <c r="H14" s="63"/>
      <c r="J14" s="62"/>
      <c r="K14" s="64"/>
      <c r="L14" s="22">
        <v>2.7</v>
      </c>
      <c r="M14" s="63"/>
      <c r="N14" s="40"/>
      <c r="O14" s="62"/>
      <c r="P14" s="64"/>
      <c r="Q14" s="22">
        <v>4.0999999999999996</v>
      </c>
      <c r="R14" s="63"/>
      <c r="T14" s="62"/>
      <c r="U14" s="64"/>
      <c r="V14" s="22">
        <v>2.5</v>
      </c>
      <c r="W14" s="63"/>
      <c r="X14" s="40"/>
      <c r="Y14" s="62"/>
      <c r="Z14" s="64"/>
      <c r="AA14" s="22">
        <v>2.7</v>
      </c>
      <c r="AB14" s="63"/>
      <c r="AD14" s="62"/>
      <c r="AE14" s="64"/>
      <c r="AF14" s="22"/>
      <c r="AG14" s="63"/>
    </row>
    <row r="15" spans="2:33" x14ac:dyDescent="0.4">
      <c r="B15" s="88"/>
      <c r="C15" s="88"/>
      <c r="D15" s="10" t="s">
        <v>18</v>
      </c>
      <c r="E15" s="62"/>
      <c r="F15" s="64"/>
      <c r="G15" s="23">
        <v>852.4</v>
      </c>
      <c r="H15" s="63"/>
      <c r="J15" s="62"/>
      <c r="K15" s="64"/>
      <c r="L15" s="23">
        <v>1174.8</v>
      </c>
      <c r="M15" s="63"/>
      <c r="N15" s="40"/>
      <c r="O15" s="62"/>
      <c r="P15" s="64"/>
      <c r="Q15" s="23">
        <v>1769.2</v>
      </c>
      <c r="R15" s="63"/>
      <c r="T15" s="62"/>
      <c r="U15" s="64"/>
      <c r="V15" s="23">
        <v>1853.3</v>
      </c>
      <c r="W15" s="63"/>
      <c r="X15" s="40"/>
      <c r="Y15" s="62"/>
      <c r="Z15" s="64"/>
      <c r="AA15" s="23">
        <v>2092.6999999999998</v>
      </c>
      <c r="AB15" s="63"/>
      <c r="AD15" s="62"/>
      <c r="AE15" s="64"/>
      <c r="AF15" s="23"/>
      <c r="AG15" s="63"/>
    </row>
    <row r="16" spans="2:33" x14ac:dyDescent="0.4">
      <c r="B16" s="88"/>
      <c r="C16" s="89"/>
      <c r="D16" s="11" t="s">
        <v>5</v>
      </c>
      <c r="E16" s="62"/>
      <c r="F16" s="47"/>
      <c r="G16" s="24">
        <v>185.9</v>
      </c>
      <c r="H16" s="32"/>
      <c r="J16" s="62"/>
      <c r="K16" s="47"/>
      <c r="L16" s="24">
        <v>353.9</v>
      </c>
      <c r="M16" s="32"/>
      <c r="N16" s="57"/>
      <c r="O16" s="62"/>
      <c r="P16" s="47"/>
      <c r="Q16" s="24">
        <v>637.29999999999995</v>
      </c>
      <c r="R16" s="32"/>
      <c r="T16" s="62"/>
      <c r="U16" s="47"/>
      <c r="V16" s="24">
        <v>954.1</v>
      </c>
      <c r="W16" s="32"/>
      <c r="X16" s="57"/>
      <c r="Y16" s="62"/>
      <c r="Z16" s="47"/>
      <c r="AA16" s="24">
        <v>1343.8</v>
      </c>
      <c r="AB16" s="32"/>
      <c r="AD16" s="62"/>
      <c r="AE16" s="47"/>
      <c r="AF16" s="24"/>
      <c r="AG16" s="32"/>
    </row>
    <row r="17" spans="2:33" x14ac:dyDescent="0.4">
      <c r="B17" s="88"/>
      <c r="C17" s="87" t="s">
        <v>13</v>
      </c>
      <c r="D17" s="12" t="s">
        <v>4</v>
      </c>
      <c r="E17" s="62"/>
      <c r="F17" s="65"/>
      <c r="G17" s="66"/>
      <c r="H17" s="25">
        <v>1195</v>
      </c>
      <c r="J17" s="62"/>
      <c r="K17" s="65"/>
      <c r="L17" s="66"/>
      <c r="M17" s="25">
        <v>1659.8</v>
      </c>
      <c r="N17" s="67"/>
      <c r="O17" s="62"/>
      <c r="P17" s="65"/>
      <c r="Q17" s="66"/>
      <c r="R17" s="25">
        <v>2310.1999999999998</v>
      </c>
      <c r="T17" s="62"/>
      <c r="U17" s="65"/>
      <c r="V17" s="66"/>
      <c r="W17" s="25">
        <v>2852</v>
      </c>
      <c r="X17" s="67"/>
      <c r="Y17" s="62"/>
      <c r="Z17" s="65"/>
      <c r="AA17" s="66"/>
      <c r="AB17" s="25">
        <v>3473.3</v>
      </c>
      <c r="AD17" s="62"/>
      <c r="AE17" s="65"/>
      <c r="AF17" s="66"/>
      <c r="AG17" s="25"/>
    </row>
    <row r="18" spans="2:33" x14ac:dyDescent="0.4">
      <c r="B18" s="88"/>
      <c r="C18" s="88"/>
      <c r="D18" s="13" t="s">
        <v>11</v>
      </c>
      <c r="E18" s="62"/>
      <c r="F18" s="64"/>
      <c r="G18" s="68"/>
      <c r="H18" s="26">
        <v>12.7</v>
      </c>
      <c r="J18" s="62"/>
      <c r="K18" s="64"/>
      <c r="L18" s="68"/>
      <c r="M18" s="26">
        <v>2.5</v>
      </c>
      <c r="N18" s="67"/>
      <c r="O18" s="62"/>
      <c r="P18" s="64"/>
      <c r="Q18" s="68"/>
      <c r="R18" s="26">
        <v>53</v>
      </c>
      <c r="T18" s="62"/>
      <c r="U18" s="64"/>
      <c r="V18" s="68"/>
      <c r="W18" s="26">
        <v>4</v>
      </c>
      <c r="X18" s="67"/>
      <c r="Y18" s="62"/>
      <c r="Z18" s="64"/>
      <c r="AA18" s="68"/>
      <c r="AB18" s="26">
        <v>12.3</v>
      </c>
      <c r="AD18" s="62"/>
      <c r="AE18" s="64"/>
      <c r="AF18" s="68"/>
      <c r="AG18" s="26"/>
    </row>
    <row r="19" spans="2:33" x14ac:dyDescent="0.4">
      <c r="B19" s="89"/>
      <c r="C19" s="89"/>
      <c r="D19" s="14" t="s">
        <v>12</v>
      </c>
      <c r="E19" s="69"/>
      <c r="F19" s="70"/>
      <c r="G19" s="71"/>
      <c r="H19" s="27"/>
      <c r="J19" s="69"/>
      <c r="K19" s="70"/>
      <c r="L19" s="71"/>
      <c r="M19" s="27">
        <v>0.2</v>
      </c>
      <c r="N19" s="67"/>
      <c r="O19" s="69"/>
      <c r="P19" s="70"/>
      <c r="Q19" s="71"/>
      <c r="R19" s="27">
        <v>0.04</v>
      </c>
      <c r="T19" s="69"/>
      <c r="U19" s="70"/>
      <c r="V19" s="71"/>
      <c r="W19" s="27"/>
      <c r="X19" s="67"/>
      <c r="Y19" s="69"/>
      <c r="Z19" s="70"/>
      <c r="AA19" s="71"/>
      <c r="AB19" s="27"/>
      <c r="AD19" s="69"/>
      <c r="AE19" s="70"/>
      <c r="AF19" s="71"/>
      <c r="AG19" s="27"/>
    </row>
    <row r="20" spans="2:33" x14ac:dyDescent="0.4">
      <c r="E20" s="72"/>
      <c r="H20" s="28" t="s">
        <v>24</v>
      </c>
      <c r="J20" s="72"/>
      <c r="M20" s="28" t="s">
        <v>24</v>
      </c>
      <c r="O20" s="72"/>
      <c r="R20" s="28" t="s">
        <v>24</v>
      </c>
      <c r="T20" s="72"/>
      <c r="W20" s="28" t="s">
        <v>24</v>
      </c>
      <c r="Y20" s="72"/>
      <c r="AB20" s="28" t="s">
        <v>24</v>
      </c>
      <c r="AD20" s="72"/>
      <c r="AG20" s="28" t="s">
        <v>24</v>
      </c>
    </row>
    <row r="21" spans="2:33" x14ac:dyDescent="0.4">
      <c r="B21" s="73"/>
      <c r="C21" s="41"/>
      <c r="D21" s="74"/>
      <c r="E21" s="84" t="s">
        <v>27</v>
      </c>
      <c r="F21" s="85"/>
      <c r="G21" s="85"/>
      <c r="H21" s="86"/>
      <c r="J21" s="84" t="s">
        <v>27</v>
      </c>
      <c r="K21" s="85"/>
      <c r="L21" s="85"/>
      <c r="M21" s="86"/>
      <c r="O21" s="84" t="s">
        <v>27</v>
      </c>
      <c r="P21" s="85"/>
      <c r="Q21" s="85"/>
      <c r="R21" s="86"/>
      <c r="T21" s="84" t="s">
        <v>27</v>
      </c>
      <c r="U21" s="85"/>
      <c r="V21" s="85"/>
      <c r="W21" s="86"/>
      <c r="Y21" s="84" t="s">
        <v>27</v>
      </c>
      <c r="Z21" s="85"/>
      <c r="AA21" s="85"/>
      <c r="AB21" s="86"/>
      <c r="AD21" s="84" t="s">
        <v>27</v>
      </c>
      <c r="AE21" s="85"/>
      <c r="AF21" s="85"/>
      <c r="AG21" s="86"/>
    </row>
    <row r="22" spans="2:33" ht="18.75" customHeight="1" x14ac:dyDescent="0.4">
      <c r="B22" s="40"/>
      <c r="C22" s="41"/>
      <c r="D22" s="35" t="s">
        <v>28</v>
      </c>
      <c r="E22" s="75"/>
      <c r="F22" s="38"/>
      <c r="G22" s="76">
        <f>H17-G16</f>
        <v>1009.1</v>
      </c>
      <c r="H22" s="77"/>
      <c r="J22" s="75"/>
      <c r="K22" s="38"/>
      <c r="L22" s="76">
        <f>M17-L16</f>
        <v>1305.9000000000001</v>
      </c>
      <c r="M22" s="77"/>
      <c r="O22" s="75"/>
      <c r="P22" s="38"/>
      <c r="Q22" s="76">
        <f>R17-Q16</f>
        <v>1672.8999999999999</v>
      </c>
      <c r="R22" s="77"/>
      <c r="T22" s="75"/>
      <c r="U22" s="38"/>
      <c r="V22" s="76">
        <f>W17-V16</f>
        <v>1897.9</v>
      </c>
      <c r="W22" s="77"/>
      <c r="Y22" s="75"/>
      <c r="Z22" s="38"/>
      <c r="AA22" s="76">
        <f>AB17-AA16</f>
        <v>2129.5</v>
      </c>
      <c r="AB22" s="77"/>
      <c r="AD22" s="75"/>
      <c r="AE22" s="38"/>
      <c r="AF22" s="76">
        <f>AG17-AF16</f>
        <v>0</v>
      </c>
      <c r="AG22" s="77"/>
    </row>
    <row r="23" spans="2:33" x14ac:dyDescent="0.4">
      <c r="B23" s="40"/>
      <c r="C23" s="41"/>
      <c r="D23" s="35" t="s">
        <v>29</v>
      </c>
      <c r="E23" s="75"/>
      <c r="F23" s="38"/>
      <c r="G23" s="76">
        <f>H17-SUM(G15:G16)</f>
        <v>156.70000000000005</v>
      </c>
      <c r="H23" s="77"/>
      <c r="J23" s="75"/>
      <c r="K23" s="38"/>
      <c r="L23" s="76">
        <f>M17-SUM(L15:L16)</f>
        <v>131.10000000000014</v>
      </c>
      <c r="M23" s="77"/>
      <c r="N23" s="33"/>
      <c r="O23" s="75"/>
      <c r="P23" s="38"/>
      <c r="Q23" s="76">
        <f>R17-SUM(Q15:Q16)</f>
        <v>-96.300000000000182</v>
      </c>
      <c r="R23" s="77"/>
      <c r="T23" s="75"/>
      <c r="U23" s="38"/>
      <c r="V23" s="76">
        <f>W17-SUM(V15:V16)</f>
        <v>44.599999999999909</v>
      </c>
      <c r="W23" s="77"/>
      <c r="Y23" s="75"/>
      <c r="Z23" s="38"/>
      <c r="AA23" s="76">
        <f>AB17-SUM(AA15:AA16)</f>
        <v>36.800000000000182</v>
      </c>
      <c r="AB23" s="77"/>
      <c r="AD23" s="75"/>
      <c r="AE23" s="38"/>
      <c r="AF23" s="76">
        <f>AG17-SUM(AF15:AF16)</f>
        <v>0</v>
      </c>
      <c r="AG23" s="77"/>
    </row>
    <row r="24" spans="2:33" x14ac:dyDescent="0.4">
      <c r="B24" s="40"/>
      <c r="C24" s="41"/>
      <c r="D24" s="36" t="s">
        <v>30</v>
      </c>
      <c r="E24" s="75"/>
      <c r="F24" s="38"/>
      <c r="G24" s="76">
        <f>H17+H18-SUM(G14:G16)</f>
        <v>162.79999999999995</v>
      </c>
      <c r="H24" s="77"/>
      <c r="J24" s="75"/>
      <c r="K24" s="38"/>
      <c r="L24" s="76">
        <f>M17+M18-SUM(L14:L16)</f>
        <v>130.89999999999986</v>
      </c>
      <c r="M24" s="77"/>
      <c r="N24" s="34"/>
      <c r="O24" s="75"/>
      <c r="P24" s="38"/>
      <c r="Q24" s="76">
        <f>R17+R18-SUM(Q14:Q16)</f>
        <v>-47.400000000000091</v>
      </c>
      <c r="R24" s="77"/>
      <c r="T24" s="75"/>
      <c r="U24" s="38"/>
      <c r="V24" s="76">
        <f>W17+W18-SUM(V14:V16)</f>
        <v>46.099999999999909</v>
      </c>
      <c r="W24" s="77"/>
      <c r="Y24" s="75"/>
      <c r="Z24" s="38"/>
      <c r="AA24" s="76">
        <f>AB17+AB18-SUM(AA14:AA16)</f>
        <v>46.400000000000546</v>
      </c>
      <c r="AB24" s="77"/>
      <c r="AD24" s="75"/>
      <c r="AE24" s="38"/>
      <c r="AF24" s="76">
        <f>AG17+AG18-SUM(AF14:AF16)</f>
        <v>0</v>
      </c>
      <c r="AG24" s="77"/>
    </row>
    <row r="25" spans="2:33" ht="19.5" customHeight="1" x14ac:dyDescent="0.4">
      <c r="B25" s="40"/>
      <c r="C25" s="42"/>
      <c r="D25" s="37" t="s">
        <v>32</v>
      </c>
      <c r="E25" s="75"/>
      <c r="F25" s="38"/>
      <c r="G25" s="76">
        <f>H17+H18-SUM(G13:G16)</f>
        <v>162.79999999999995</v>
      </c>
      <c r="H25" s="77"/>
      <c r="J25" s="75"/>
      <c r="K25" s="38"/>
      <c r="L25" s="76">
        <f>M17+M18-SUM(L13:L16)</f>
        <v>130.89999999999986</v>
      </c>
      <c r="M25" s="77"/>
      <c r="N25" s="33"/>
      <c r="O25" s="75"/>
      <c r="P25" s="38"/>
      <c r="Q25" s="76">
        <f>R17+R18-SUM(Q13:Q16)</f>
        <v>-47.400000000000091</v>
      </c>
      <c r="R25" s="77"/>
      <c r="T25" s="75"/>
      <c r="U25" s="38"/>
      <c r="V25" s="76">
        <f>W17+W18-SUM(V13:V16)</f>
        <v>43.900000000000091</v>
      </c>
      <c r="W25" s="77"/>
      <c r="Y25" s="75"/>
      <c r="Z25" s="38"/>
      <c r="AA25" s="76">
        <f>AB17+AB18-SUM(AA13:AA16)</f>
        <v>46.400000000000546</v>
      </c>
      <c r="AB25" s="77"/>
      <c r="AD25" s="75"/>
      <c r="AE25" s="38"/>
      <c r="AF25" s="76">
        <f>AG17+AG18-SUM(AF13:AF16)</f>
        <v>0</v>
      </c>
      <c r="AG25" s="77"/>
    </row>
    <row r="26" spans="2:33" ht="19.5" customHeight="1" x14ac:dyDescent="0.4">
      <c r="B26" s="40"/>
      <c r="C26" s="42"/>
      <c r="D26" s="6" t="s">
        <v>31</v>
      </c>
      <c r="E26" s="75"/>
      <c r="F26" s="38"/>
      <c r="G26" s="76">
        <f>H17+H18+H19-SUM(G12:G16)</f>
        <v>107.40000000000009</v>
      </c>
      <c r="H26" s="77"/>
      <c r="J26" s="75"/>
      <c r="K26" s="38"/>
      <c r="L26" s="76">
        <f>M17+M18+M19-SUM(L12:L16)</f>
        <v>76.5</v>
      </c>
      <c r="M26" s="77"/>
      <c r="N26" s="34"/>
      <c r="O26" s="75"/>
      <c r="P26" s="38"/>
      <c r="Q26" s="76">
        <f>R17+R18+R19-SUM(Q12:Q16)</f>
        <v>-43.160000000000309</v>
      </c>
      <c r="R26" s="77"/>
      <c r="T26" s="75"/>
      <c r="U26" s="38"/>
      <c r="V26" s="76">
        <f>W17+W18+W19-SUM(V12:V16)</f>
        <v>22.300000000000182</v>
      </c>
      <c r="W26" s="77"/>
      <c r="Y26" s="75"/>
      <c r="Z26" s="38"/>
      <c r="AA26" s="76">
        <f>AB17+AB18+AB19-SUM(AA12:AA16)</f>
        <v>31.200000000000728</v>
      </c>
      <c r="AB26" s="77"/>
      <c r="AD26" s="75"/>
      <c r="AE26" s="38"/>
      <c r="AF26" s="76">
        <f>AG17+AG18+AG19-SUM(AF12:AF16)</f>
        <v>0</v>
      </c>
      <c r="AG26" s="77"/>
    </row>
    <row r="27" spans="2:33" x14ac:dyDescent="0.4">
      <c r="B27" s="40"/>
      <c r="C27" s="41"/>
      <c r="D27" s="35" t="s">
        <v>20</v>
      </c>
      <c r="E27" s="75"/>
      <c r="F27" s="38"/>
      <c r="G27" s="78">
        <f>G22/H$17</f>
        <v>0.84443514644351469</v>
      </c>
      <c r="H27" s="77"/>
      <c r="J27" s="75"/>
      <c r="K27" s="38"/>
      <c r="L27" s="79">
        <f>L22/M$17</f>
        <v>0.78678153994457167</v>
      </c>
      <c r="M27" s="77"/>
      <c r="O27" s="75"/>
      <c r="P27" s="38"/>
      <c r="Q27" s="79">
        <f>Q22/R$17</f>
        <v>0.72413643840360142</v>
      </c>
      <c r="R27" s="77"/>
      <c r="T27" s="75"/>
      <c r="U27" s="38"/>
      <c r="V27" s="79">
        <f>V22/W$17</f>
        <v>0.66546283309957932</v>
      </c>
      <c r="W27" s="77"/>
      <c r="Y27" s="75"/>
      <c r="Z27" s="38"/>
      <c r="AA27" s="79">
        <f>AA22/AB$17</f>
        <v>0.6131056919932053</v>
      </c>
      <c r="AB27" s="77"/>
      <c r="AD27" s="75"/>
      <c r="AE27" s="38"/>
      <c r="AF27" s="79" t="e">
        <f>AF22/AG$17</f>
        <v>#DIV/0!</v>
      </c>
      <c r="AG27" s="77"/>
    </row>
    <row r="28" spans="2:33" ht="18.75" customHeight="1" x14ac:dyDescent="0.4">
      <c r="B28" s="40"/>
      <c r="C28" s="41"/>
      <c r="D28" s="35" t="s">
        <v>21</v>
      </c>
      <c r="E28" s="75"/>
      <c r="F28" s="38"/>
      <c r="G28" s="78">
        <f>G23/H$17</f>
        <v>0.13112970711297076</v>
      </c>
      <c r="H28" s="77"/>
      <c r="J28" s="75"/>
      <c r="K28" s="38"/>
      <c r="L28" s="79">
        <f>L23/M$17</f>
        <v>7.8985419930112141E-2</v>
      </c>
      <c r="M28" s="77"/>
      <c r="O28" s="75"/>
      <c r="P28" s="38"/>
      <c r="Q28" s="79">
        <f>Q23/R$17</f>
        <v>-4.1684702623149592E-2</v>
      </c>
      <c r="R28" s="77"/>
      <c r="T28" s="75"/>
      <c r="U28" s="38"/>
      <c r="V28" s="79">
        <f>V23/W$17</f>
        <v>1.5638148667601652E-2</v>
      </c>
      <c r="W28" s="77"/>
      <c r="Y28" s="75"/>
      <c r="Z28" s="38"/>
      <c r="AA28" s="79">
        <f>AA23/AB$17</f>
        <v>1.0595111277459528E-2</v>
      </c>
      <c r="AB28" s="77"/>
      <c r="AD28" s="75"/>
      <c r="AE28" s="38"/>
      <c r="AF28" s="79" t="e">
        <f>AF23/AG$17</f>
        <v>#DIV/0!</v>
      </c>
      <c r="AG28" s="77"/>
    </row>
    <row r="29" spans="2:33" ht="18.75" customHeight="1" x14ac:dyDescent="0.4">
      <c r="B29" s="40"/>
      <c r="C29" s="41"/>
      <c r="D29" s="36" t="s">
        <v>22</v>
      </c>
      <c r="E29" s="75"/>
      <c r="F29" s="38"/>
      <c r="G29" s="78">
        <f>G24/H$17</f>
        <v>0.13623430962343092</v>
      </c>
      <c r="H29" s="77"/>
      <c r="J29" s="75"/>
      <c r="K29" s="38"/>
      <c r="L29" s="79">
        <f>L24/M$17</f>
        <v>7.8864923484757113E-2</v>
      </c>
      <c r="M29" s="77"/>
      <c r="O29" s="75"/>
      <c r="P29" s="38"/>
      <c r="Q29" s="79">
        <f>Q24/R$17</f>
        <v>-2.0517704094883602E-2</v>
      </c>
      <c r="R29" s="77"/>
      <c r="T29" s="75"/>
      <c r="U29" s="38"/>
      <c r="V29" s="79">
        <f>V24/W$17</f>
        <v>1.6164095371668973E-2</v>
      </c>
      <c r="W29" s="77"/>
      <c r="Y29" s="75"/>
      <c r="Z29" s="38"/>
      <c r="AA29" s="79">
        <f>AA24/AB$17</f>
        <v>1.3359053349840366E-2</v>
      </c>
      <c r="AB29" s="77"/>
      <c r="AD29" s="75"/>
      <c r="AE29" s="38"/>
      <c r="AF29" s="79" t="e">
        <f>AF24/AG$17</f>
        <v>#DIV/0!</v>
      </c>
      <c r="AG29" s="77"/>
    </row>
    <row r="30" spans="2:33" ht="18.75" customHeight="1" x14ac:dyDescent="0.4">
      <c r="B30" s="40"/>
      <c r="C30" s="42"/>
      <c r="D30" s="37" t="s">
        <v>33</v>
      </c>
      <c r="E30" s="75"/>
      <c r="F30" s="38"/>
      <c r="G30" s="78">
        <f>G25/H$17</f>
        <v>0.13623430962343092</v>
      </c>
      <c r="H30" s="77"/>
      <c r="J30" s="75"/>
      <c r="K30" s="38"/>
      <c r="L30" s="79">
        <f>L25/M$17</f>
        <v>7.8864923484757113E-2</v>
      </c>
      <c r="M30" s="77"/>
      <c r="O30" s="75"/>
      <c r="P30" s="38"/>
      <c r="Q30" s="79">
        <f>Q25/R$17</f>
        <v>-2.0517704094883602E-2</v>
      </c>
      <c r="R30" s="77"/>
      <c r="T30" s="75"/>
      <c r="U30" s="38"/>
      <c r="V30" s="79">
        <f>V25/W$17</f>
        <v>1.5392706872370298E-2</v>
      </c>
      <c r="W30" s="77"/>
      <c r="Y30" s="75"/>
      <c r="Z30" s="38"/>
      <c r="AA30" s="79">
        <f>AA25/AB$17</f>
        <v>1.3359053349840366E-2</v>
      </c>
      <c r="AB30" s="77"/>
      <c r="AD30" s="75"/>
      <c r="AE30" s="38"/>
      <c r="AF30" s="79" t="e">
        <f>AF25/AG$17</f>
        <v>#DIV/0!</v>
      </c>
      <c r="AG30" s="77"/>
    </row>
    <row r="31" spans="2:33" ht="18.75" customHeight="1" x14ac:dyDescent="0.4">
      <c r="B31" s="40"/>
      <c r="C31" s="42"/>
      <c r="D31" s="6" t="s">
        <v>34</v>
      </c>
      <c r="E31" s="80"/>
      <c r="F31" s="39"/>
      <c r="G31" s="81">
        <f>G26/H$17</f>
        <v>8.9874476987447771E-2</v>
      </c>
      <c r="H31" s="82"/>
      <c r="J31" s="80"/>
      <c r="K31" s="39"/>
      <c r="L31" s="83">
        <f>L26/M$17</f>
        <v>4.6089890348234727E-2</v>
      </c>
      <c r="M31" s="82"/>
      <c r="O31" s="80"/>
      <c r="P31" s="39"/>
      <c r="Q31" s="83">
        <f>Q26/R$17</f>
        <v>-1.8682365163189468E-2</v>
      </c>
      <c r="R31" s="82"/>
      <c r="T31" s="80"/>
      <c r="U31" s="39"/>
      <c r="V31" s="83">
        <f>V26/W$17</f>
        <v>7.8190743338009058E-3</v>
      </c>
      <c r="W31" s="82"/>
      <c r="Y31" s="80"/>
      <c r="Z31" s="39"/>
      <c r="AA31" s="83">
        <f>AA26/AB$17</f>
        <v>8.9828117352375916E-3</v>
      </c>
      <c r="AB31" s="82"/>
      <c r="AD31" s="80"/>
      <c r="AE31" s="39"/>
      <c r="AF31" s="83" t="e">
        <f>AF26/AG$17</f>
        <v>#DIV/0!</v>
      </c>
      <c r="AG31" s="82"/>
    </row>
  </sheetData>
  <mergeCells count="18">
    <mergeCell ref="AD3:AG3"/>
    <mergeCell ref="E3:H3"/>
    <mergeCell ref="J3:M3"/>
    <mergeCell ref="O3:R3"/>
    <mergeCell ref="T3:W3"/>
    <mergeCell ref="Y3:AB3"/>
    <mergeCell ref="AD21:AG21"/>
    <mergeCell ref="B5:B9"/>
    <mergeCell ref="C5:C6"/>
    <mergeCell ref="C8:C9"/>
    <mergeCell ref="B11:B19"/>
    <mergeCell ref="C12:C16"/>
    <mergeCell ref="C17:C19"/>
    <mergeCell ref="E21:H21"/>
    <mergeCell ref="J21:M21"/>
    <mergeCell ref="O21:R21"/>
    <mergeCell ref="T21:W21"/>
    <mergeCell ref="Y21:AB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BSとPLのグラフ化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山田洋照</dc:creator>
  <cp:lastModifiedBy>山田洋照</cp:lastModifiedBy>
  <dcterms:created xsi:type="dcterms:W3CDTF">2020-12-13T06:32:14Z</dcterms:created>
  <dcterms:modified xsi:type="dcterms:W3CDTF">2021-01-05T05:08:33Z</dcterms:modified>
</cp:coreProperties>
</file>