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da\Desktop\ブログで使う素材\"/>
    </mc:Choice>
  </mc:AlternateContent>
  <xr:revisionPtr revIDLastSave="0" documentId="8_{BDD5ABE2-005D-45DD-B5B6-969DF922CB46}" xr6:coauthVersionLast="45" xr6:coauthVersionMax="45" xr10:uidLastSave="{00000000-0000-0000-0000-000000000000}"/>
  <bookViews>
    <workbookView xWindow="-120" yWindow="-120" windowWidth="29040" windowHeight="15840" xr2:uid="{57341768-C0BF-42D5-9640-609CCF323C69}"/>
  </bookViews>
  <sheets>
    <sheet name="元データ(2)" sheetId="28" r:id="rId1"/>
  </sheets>
  <definedNames>
    <definedName name="_xlchart.v1.0" hidden="1">'元データ(2)'!#REF!</definedName>
    <definedName name="_xlchart.v1.1" hidden="1">'元データ(2)'!#REF!</definedName>
    <definedName name="_xlchart.v1.10" hidden="1">'元データ(2)'!$E$35:$AS$35</definedName>
    <definedName name="_xlchart.v1.11" hidden="1">'元データ(2)'!$F$34</definedName>
    <definedName name="_xlchart.v1.12" hidden="1">'元データ(2)'!$F$34</definedName>
    <definedName name="_xlchart.v1.13" hidden="1">'元データ(2)'!$F$34:$F$34</definedName>
    <definedName name="_xlchart.v1.14" hidden="1">'元データ(2)'!$F$34:$F$34</definedName>
    <definedName name="_xlchart.v1.15" hidden="1">'元データ(2)'!$F$34:$Q$34</definedName>
    <definedName name="_xlchart.v1.16" hidden="1">'元データ(2)'!$F$34:$Q$34</definedName>
    <definedName name="_xlchart.v1.17" hidden="1">'元データ(2)'!$F$34:$Q$34</definedName>
    <definedName name="_xlchart.v1.18" hidden="1">'元データ(2)'!$F$34:$Q$34</definedName>
    <definedName name="_xlchart.v1.19" hidden="1">'元データ(2)'!$F$34:$W$34</definedName>
    <definedName name="_xlchart.v1.2" hidden="1">'元データ(2)'!#REF!</definedName>
    <definedName name="_xlchart.v1.20" hidden="1">'元データ(2)'!$F$35:$J$35</definedName>
    <definedName name="_xlchart.v1.21" hidden="1">'元データ(2)'!$F$35:$J$35</definedName>
    <definedName name="_xlchart.v1.22" hidden="1">'元データ(2)'!$F$35:$P$35</definedName>
    <definedName name="_xlchart.v1.23" hidden="1">'元データ(2)'!$F$35:$P$35</definedName>
    <definedName name="_xlchart.v1.24" hidden="1">'元データ(2)'!$F$35:$Q$35</definedName>
    <definedName name="_xlchart.v1.25" hidden="1">('元データ(2)'!#REF!,'元データ(2)'!$F$34:$Q$34)</definedName>
    <definedName name="_xlchart.v1.26" hidden="1">('元データ(2)'!#REF!,'元データ(2)'!$F$34:$Q$34)</definedName>
    <definedName name="_xlchart.v1.27" hidden="1">'元データ(2)'!#REF!</definedName>
    <definedName name="_xlchart.v1.28" hidden="1">'元データ(2)'!#REF!</definedName>
    <definedName name="_xlchart.v1.29" hidden="1">'元データ(2)'!#REF!</definedName>
    <definedName name="_xlchart.v1.3" hidden="1">'元データ(2)'!#REF!</definedName>
    <definedName name="_xlchart.v1.30" hidden="1">'元データ(2)'!#REF!</definedName>
    <definedName name="_xlchart.v1.31" hidden="1">'元データ(2)'!#REF!</definedName>
    <definedName name="_xlchart.v1.32" hidden="1">'元データ(2)'!#REF!</definedName>
    <definedName name="_xlchart.v1.33" hidden="1">'元データ(2)'!#REF!</definedName>
    <definedName name="_xlchart.v1.34" hidden="1">'元データ(2)'!#REF!</definedName>
    <definedName name="_xlchart.v1.35" hidden="1">'元データ(2)'!$E$34:$AS$34</definedName>
    <definedName name="_xlchart.v1.36" hidden="1">'元データ(2)'!$E$34:$W$34</definedName>
    <definedName name="_xlchart.v1.37" hidden="1">'元データ(2)'!$E$35:$AS$35</definedName>
    <definedName name="_xlchart.v1.38" hidden="1">'元データ(2)'!$F$34</definedName>
    <definedName name="_xlchart.v1.39" hidden="1">'元データ(2)'!$F$34</definedName>
    <definedName name="_xlchart.v1.4" hidden="1">'元データ(2)'!#REF!</definedName>
    <definedName name="_xlchart.v1.40" hidden="1">'元データ(2)'!$F$34:$F$34</definedName>
    <definedName name="_xlchart.v1.41" hidden="1">'元データ(2)'!$F$34:$F$34</definedName>
    <definedName name="_xlchart.v1.42" hidden="1">'元データ(2)'!$F$34:$Q$34</definedName>
    <definedName name="_xlchart.v1.43" hidden="1">'元データ(2)'!$F$34:$Q$34</definedName>
    <definedName name="_xlchart.v1.44" hidden="1">'元データ(2)'!$F$34:$Q$34</definedName>
    <definedName name="_xlchart.v1.45" hidden="1">'元データ(2)'!$F$34:$Q$34</definedName>
    <definedName name="_xlchart.v1.46" hidden="1">'元データ(2)'!$F$34:$W$34</definedName>
    <definedName name="_xlchart.v1.47" hidden="1">'元データ(2)'!$F$35:$J$35</definedName>
    <definedName name="_xlchart.v1.48" hidden="1">'元データ(2)'!$F$35:$J$35</definedName>
    <definedName name="_xlchart.v1.49" hidden="1">'元データ(2)'!$F$35:$P$35</definedName>
    <definedName name="_xlchart.v1.5" hidden="1">'元データ(2)'!#REF!</definedName>
    <definedName name="_xlchart.v1.50" hidden="1">'元データ(2)'!$F$35:$P$35</definedName>
    <definedName name="_xlchart.v1.51" hidden="1">'元データ(2)'!$F$35:$Q$35</definedName>
    <definedName name="_xlchart.v1.52" hidden="1">('元データ(2)'!#REF!,'元データ(2)'!$F$34:$Q$34)</definedName>
    <definedName name="_xlchart.v1.53" hidden="1">('元データ(2)'!#REF!,'元データ(2)'!$F$34:$Q$34)</definedName>
    <definedName name="_xlchart.v1.54" hidden="1">'元データ(2)'!$E$34:$E$35</definedName>
    <definedName name="_xlchart.v1.55" hidden="1">'元データ(2)'!$E$34:$N$35</definedName>
    <definedName name="_xlchart.v1.56" hidden="1">'元データ(2)'!$E$35</definedName>
    <definedName name="_xlchart.v1.57" hidden="1">'元データ(2)'!$E$35:$N$35</definedName>
    <definedName name="_xlchart.v1.58" hidden="1">'元データ(2)'!$E$36:$I$36</definedName>
    <definedName name="_xlchart.v1.59" hidden="1">'元データ(2)'!$E$36:$M$36</definedName>
    <definedName name="_xlchart.v1.6" hidden="1">'元データ(2)'!#REF!</definedName>
    <definedName name="_xlchart.v1.60" hidden="1">'元データ(2)'!$E$37:$M$37</definedName>
    <definedName name="_xlchart.v1.61" hidden="1">'元データ(2)'!$E$37:$N$37</definedName>
    <definedName name="_xlchart.v1.62" hidden="1">('元データ(2)'!$E$34:$N$34,'元データ(2)'!$E$35:$N$35)</definedName>
    <definedName name="_xlchart.v1.7" hidden="1">'元データ(2)'!#REF!</definedName>
    <definedName name="_xlchart.v1.8" hidden="1">'元データ(2)'!$E$34:$AS$34</definedName>
    <definedName name="_xlchart.v1.9" hidden="1">'元データ(2)'!$E$34:$W$34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2" i="28" l="1"/>
  <c r="Y22" i="28"/>
  <c r="T22" i="28"/>
  <c r="O22" i="28"/>
  <c r="J22" i="28"/>
  <c r="E22" i="28"/>
  <c r="K8" i="28"/>
  <c r="AN34" i="28"/>
  <c r="AG34" i="28"/>
  <c r="Z34" i="28"/>
  <c r="S34" i="28"/>
  <c r="L34" i="28"/>
  <c r="E34" i="28"/>
  <c r="G27" i="28"/>
  <c r="G32" i="28" s="1"/>
  <c r="AF27" i="28"/>
  <c r="AF32" i="28" s="1"/>
  <c r="AF26" i="28"/>
  <c r="AF31" i="28" s="1"/>
  <c r="AF25" i="28"/>
  <c r="AF30" i="28" s="1"/>
  <c r="AF24" i="28"/>
  <c r="AF29" i="28" s="1"/>
  <c r="AF23" i="28"/>
  <c r="AF28" i="28" s="1"/>
  <c r="AA27" i="28"/>
  <c r="AA32" i="28" s="1"/>
  <c r="AA26" i="28"/>
  <c r="AA31" i="28" s="1"/>
  <c r="AA25" i="28"/>
  <c r="AA30" i="28" s="1"/>
  <c r="AA24" i="28"/>
  <c r="AA29" i="28" s="1"/>
  <c r="AA23" i="28"/>
  <c r="AA28" i="28" s="1"/>
  <c r="V27" i="28"/>
  <c r="V32" i="28" s="1"/>
  <c r="V26" i="28"/>
  <c r="V31" i="28" s="1"/>
  <c r="V25" i="28"/>
  <c r="V30" i="28" s="1"/>
  <c r="V24" i="28"/>
  <c r="V29" i="28" s="1"/>
  <c r="V23" i="28"/>
  <c r="V28" i="28" s="1"/>
  <c r="Q27" i="28"/>
  <c r="Q32" i="28" s="1"/>
  <c r="Q26" i="28"/>
  <c r="Q31" i="28" s="1"/>
  <c r="Q25" i="28"/>
  <c r="Q30" i="28" s="1"/>
  <c r="Q24" i="28"/>
  <c r="Q29" i="28" s="1"/>
  <c r="Q23" i="28"/>
  <c r="Q28" i="28" s="1"/>
  <c r="L27" i="28"/>
  <c r="L32" i="28" s="1"/>
  <c r="L26" i="28"/>
  <c r="L31" i="28" s="1"/>
  <c r="L25" i="28"/>
  <c r="L30" i="28" s="1"/>
  <c r="L24" i="28"/>
  <c r="L29" i="28" s="1"/>
  <c r="L23" i="28"/>
  <c r="L28" i="28" s="1"/>
  <c r="G26" i="28"/>
  <c r="G31" i="28" s="1"/>
  <c r="G25" i="28"/>
  <c r="G30" i="28" s="1"/>
  <c r="G24" i="28"/>
  <c r="G29" i="28" s="1"/>
  <c r="G23" i="28"/>
  <c r="G28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山田洋照</author>
  </authors>
  <commentList>
    <comment ref="G34" authorId="0" shapeId="0" xr:uid="{2AD7A642-E08F-4782-86DF-191FC7B8609C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H34" authorId="0" shapeId="0" xr:uid="{01DC2858-C6C1-4F30-8F1E-15C359F7EAB6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I34" authorId="0" shapeId="0" xr:uid="{51F027DE-73DC-4BF6-B493-4F5D38613C22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N34" authorId="0" shapeId="0" xr:uid="{AC36E9D4-5335-48B8-8C17-55397CE8ED48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O34" authorId="0" shapeId="0" xr:uid="{0DE73CD1-16B5-40A0-97EA-66209FD6698E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P34" authorId="0" shapeId="0" xr:uid="{BCF6B210-FD9A-4AEB-B7EA-34F1A909CF20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U34" authorId="0" shapeId="0" xr:uid="{AA946108-1F4D-4682-B9C4-F2A998173B45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V34" authorId="0" shapeId="0" xr:uid="{FEE9F1DD-25D0-4BD7-90B2-E1DD10D73C5F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W34" authorId="0" shapeId="0" xr:uid="{5269719E-ED4C-4DCE-B9F8-DD9FE43F5636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AB34" authorId="0" shapeId="0" xr:uid="{62EC2A43-4CE2-4D57-9019-0A98FF80D6EF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AC34" authorId="0" shapeId="0" xr:uid="{7F311003-AB99-41C6-ACEE-972D1FE1CBA1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AD34" authorId="0" shapeId="0" xr:uid="{23D6BD54-0113-4F1E-9F64-735AAF432EE5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AI34" authorId="0" shapeId="0" xr:uid="{E8B53DB1-089E-44A9-B914-A8F195217725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AJ34" authorId="0" shapeId="0" xr:uid="{86F94CEC-0241-4445-B30C-4A526A9C323A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AK34" authorId="0" shapeId="0" xr:uid="{CB370E6A-3799-4999-AD5C-0A95EBE22E4F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  <comment ref="AP34" authorId="0" shapeId="0" xr:uid="{771BFCA0-9A94-468C-A48A-2358AACB33E8}">
      <text>
        <r>
          <rPr>
            <sz val="14"/>
            <color indexed="81"/>
            <rFont val="MS P ゴシック"/>
            <family val="3"/>
            <charset val="128"/>
          </rPr>
          <t>本業の営業活動で現金がどの程度増減したか？
プラスであれば、本業で資金を獲得。
マイナスであれば、本業で資金が流出</t>
        </r>
      </text>
    </comment>
    <comment ref="AQ34" authorId="0" shapeId="0" xr:uid="{49440D91-E916-4287-B318-15C85F294325}">
      <text>
        <r>
          <rPr>
            <sz val="14"/>
            <color indexed="81"/>
            <rFont val="MS P ゴシック"/>
            <family val="3"/>
            <charset val="128"/>
          </rPr>
          <t>投資によってどの程度現金が増減したか？
プラスであれば、設備や株を売却。
マイナスであれば、設備や株へ投資。</t>
        </r>
      </text>
    </comment>
    <comment ref="AR34" authorId="0" shapeId="0" xr:uid="{F636A2D2-BA6F-4245-B79E-E2612CCD63F7}">
      <text>
        <r>
          <rPr>
            <sz val="14"/>
            <color indexed="81"/>
            <rFont val="MS P ゴシック"/>
            <family val="3"/>
            <charset val="128"/>
          </rPr>
          <t>資金調達と返済でどの程度現金が増減したか？
プラスであれば、資金を調達。
マイナスであれば、返済。</t>
        </r>
      </text>
    </comment>
  </commentList>
</comments>
</file>

<file path=xl/sharedStrings.xml><?xml version="1.0" encoding="utf-8"?>
<sst xmlns="http://schemas.openxmlformats.org/spreadsheetml/2006/main" count="93" uniqueCount="48">
  <si>
    <t>流動資産</t>
    <rPh sb="0" eb="2">
      <t>リュウドウ</t>
    </rPh>
    <rPh sb="2" eb="4">
      <t>シサン</t>
    </rPh>
    <phoneticPr fontId="1"/>
  </si>
  <si>
    <t>固定資産</t>
    <rPh sb="0" eb="2">
      <t>コテイ</t>
    </rPh>
    <rPh sb="2" eb="4">
      <t>シサン</t>
    </rPh>
    <phoneticPr fontId="1"/>
  </si>
  <si>
    <t>固定負債</t>
    <rPh sb="0" eb="2">
      <t>コテイ</t>
    </rPh>
    <rPh sb="2" eb="4">
      <t>フサイ</t>
    </rPh>
    <phoneticPr fontId="1"/>
  </si>
  <si>
    <t>純資産</t>
    <rPh sb="0" eb="3">
      <t>ジュンシサン</t>
    </rPh>
    <phoneticPr fontId="1"/>
  </si>
  <si>
    <t>売上高</t>
    <rPh sb="0" eb="2">
      <t>ウリアゲ</t>
    </rPh>
    <rPh sb="2" eb="3">
      <t>ダカ</t>
    </rPh>
    <phoneticPr fontId="1"/>
  </si>
  <si>
    <t>売上原価</t>
    <rPh sb="0" eb="2">
      <t>ウリアゲ</t>
    </rPh>
    <rPh sb="2" eb="4">
      <t>ゲンカ</t>
    </rPh>
    <phoneticPr fontId="1"/>
  </si>
  <si>
    <t>流動負債</t>
    <rPh sb="0" eb="2">
      <t>リュウドウ</t>
    </rPh>
    <rPh sb="2" eb="4">
      <t>フサイ</t>
    </rPh>
    <phoneticPr fontId="1"/>
  </si>
  <si>
    <t>負債</t>
    <rPh sb="0" eb="2">
      <t>フサイ</t>
    </rPh>
    <phoneticPr fontId="1"/>
  </si>
  <si>
    <t>資産</t>
    <rPh sb="0" eb="2">
      <t>シサン</t>
    </rPh>
    <phoneticPr fontId="1"/>
  </si>
  <si>
    <t>資本</t>
    <rPh sb="0" eb="2">
      <t>シホン</t>
    </rPh>
    <phoneticPr fontId="1"/>
  </si>
  <si>
    <t>当期純利益</t>
    <rPh sb="0" eb="2">
      <t>トウキ</t>
    </rPh>
    <rPh sb="2" eb="3">
      <t>ジュン</t>
    </rPh>
    <rPh sb="3" eb="5">
      <t>リエキ</t>
    </rPh>
    <phoneticPr fontId="1"/>
  </si>
  <si>
    <t>営業外収益</t>
    <rPh sb="0" eb="3">
      <t>エイギョウガイ</t>
    </rPh>
    <rPh sb="3" eb="5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</si>
  <si>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</si>
  <si>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収益</t>
    <rPh sb="0" eb="2">
      <t>シュウエキ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</si>
  <si>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</si>
  <si>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</si>
  <si>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法人税等</t>
    <rPh sb="0" eb="3">
      <t>ホウジンゼイ</t>
    </rPh>
    <rPh sb="3" eb="4">
      <t>ナド</t>
    </rPh>
    <phoneticPr fontId="1"/>
  </si>
  <si>
    <t>費用</t>
    <rPh sb="0" eb="2">
      <t>ヒヨウ</t>
    </rPh>
    <phoneticPr fontId="1"/>
  </si>
  <si>
    <t>販売管理費</t>
    <rPh sb="0" eb="2">
      <t>ハンバイ</t>
    </rPh>
    <rPh sb="2" eb="5">
      <t>カンリヒ</t>
    </rPh>
    <phoneticPr fontId="1"/>
  </si>
  <si>
    <t>純利益</t>
    <rPh sb="0" eb="1">
      <t>ジュン</t>
    </rPh>
    <rPh sb="1" eb="3">
      <t>リエキ</t>
    </rPh>
    <phoneticPr fontId="1"/>
  </si>
  <si>
    <t>粗利率</t>
    <rPh sb="0" eb="2">
      <t>アラリ</t>
    </rPh>
    <rPh sb="2" eb="3">
      <t>リツ</t>
    </rPh>
    <phoneticPr fontId="1"/>
  </si>
  <si>
    <t>営業利益率</t>
    <rPh sb="0" eb="2">
      <t>エイギョウ</t>
    </rPh>
    <rPh sb="2" eb="4">
      <t>リエキ</t>
    </rPh>
    <rPh sb="4" eb="5">
      <t>リツ</t>
    </rPh>
    <phoneticPr fontId="1"/>
  </si>
  <si>
    <t>経常利益率</t>
    <rPh sb="0" eb="2">
      <t>ケイジョウ</t>
    </rPh>
    <rPh sb="2" eb="4">
      <t>リエキ</t>
    </rPh>
    <rPh sb="4" eb="5">
      <t>リツ</t>
    </rPh>
    <phoneticPr fontId="1"/>
  </si>
  <si>
    <t>単位:百万円</t>
    <phoneticPr fontId="1"/>
  </si>
  <si>
    <t>単位:百万円</t>
  </si>
  <si>
    <t>B/S</t>
    <phoneticPr fontId="1"/>
  </si>
  <si>
    <t>P/L</t>
    <phoneticPr fontId="1"/>
  </si>
  <si>
    <t>売上総利益</t>
    <phoneticPr fontId="1"/>
  </si>
  <si>
    <t>営業利益</t>
    <phoneticPr fontId="1"/>
  </si>
  <si>
    <t>経常利益</t>
    <phoneticPr fontId="1"/>
  </si>
  <si>
    <t>当期純利益(最終利益)</t>
    <phoneticPr fontId="1"/>
  </si>
  <si>
    <t>税引前当期純利益</t>
    <phoneticPr fontId="1"/>
  </si>
  <si>
    <t>税引前当期純利益率</t>
    <rPh sb="0" eb="3">
      <t>ゼイビキマエ</t>
    </rPh>
    <rPh sb="3" eb="5">
      <t>トウキ</t>
    </rPh>
    <rPh sb="8" eb="9">
      <t>リツジュンリエキ</t>
    </rPh>
    <phoneticPr fontId="1"/>
  </si>
  <si>
    <t>当期純利益率</t>
    <rPh sb="0" eb="2">
      <t>トウキ</t>
    </rPh>
    <rPh sb="2" eb="3">
      <t>ジュン</t>
    </rPh>
    <rPh sb="3" eb="5">
      <t>リエキ</t>
    </rPh>
    <rPh sb="5" eb="6">
      <t>リツ</t>
    </rPh>
    <phoneticPr fontId="1"/>
  </si>
  <si>
    <t>B/S</t>
  </si>
  <si>
    <t>P/L</t>
  </si>
  <si>
    <t>当期純利益</t>
    <rPh sb="0" eb="2">
      <t>トウキ</t>
    </rPh>
    <rPh sb="2" eb="5">
      <t>ジュンリエキ</t>
    </rPh>
    <phoneticPr fontId="1"/>
  </si>
  <si>
    <t>期末預金</t>
    <rPh sb="0" eb="2">
      <t>キマツ</t>
    </rPh>
    <rPh sb="2" eb="4">
      <t>ヨキン</t>
    </rPh>
    <phoneticPr fontId="1"/>
  </si>
  <si>
    <t>営業活動C/F</t>
    <rPh sb="0" eb="2">
      <t>エイギョウ</t>
    </rPh>
    <rPh sb="2" eb="4">
      <t>カツドウ</t>
    </rPh>
    <phoneticPr fontId="1"/>
  </si>
  <si>
    <t>投資活動C/F</t>
    <rPh sb="0" eb="2">
      <t>トウシ</t>
    </rPh>
    <rPh sb="2" eb="4">
      <t>カツドウ</t>
    </rPh>
    <phoneticPr fontId="1"/>
  </si>
  <si>
    <t>財務活動C/F</t>
    <rPh sb="0" eb="2">
      <t>ザイム</t>
    </rPh>
    <rPh sb="2" eb="4">
      <t>カツドウ</t>
    </rPh>
    <phoneticPr fontId="1"/>
  </si>
  <si>
    <t>期首預金</t>
    <phoneticPr fontId="1"/>
  </si>
  <si>
    <t>東急2019年</t>
    <rPh sb="0" eb="2">
      <t>トウキュウ</t>
    </rPh>
    <rPh sb="6" eb="7">
      <t>ネン</t>
    </rPh>
    <phoneticPr fontId="1"/>
  </si>
  <si>
    <t>東武鉄道2019年</t>
    <rPh sb="0" eb="2">
      <t>トウブ</t>
    </rPh>
    <rPh sb="2" eb="4">
      <t>テツドウ</t>
    </rPh>
    <rPh sb="8" eb="9">
      <t>ネン</t>
    </rPh>
    <phoneticPr fontId="1"/>
  </si>
  <si>
    <t>京浜急行電鉄2020年</t>
    <rPh sb="0" eb="6">
      <t>ケイヒンキュウコウデンテツ</t>
    </rPh>
    <rPh sb="10" eb="11">
      <t>ネン</t>
    </rPh>
    <phoneticPr fontId="1"/>
  </si>
  <si>
    <t>小田急電鉄2019年</t>
    <rPh sb="0" eb="5">
      <t>オダキュウデンテツ</t>
    </rPh>
    <rPh sb="9" eb="10">
      <t>ネン</t>
    </rPh>
    <phoneticPr fontId="1"/>
  </si>
  <si>
    <t>京成電鉄2020年</t>
    <rPh sb="0" eb="4">
      <t>ケイセイデンテツ</t>
    </rPh>
    <rPh sb="8" eb="9">
      <t>ネン</t>
    </rPh>
    <phoneticPr fontId="1"/>
  </si>
  <si>
    <t>京王電鉄2019年</t>
    <rPh sb="0" eb="2">
      <t>ケイオウ</t>
    </rPh>
    <rPh sb="2" eb="4">
      <t>デンテツ</t>
    </rPh>
    <rPh sb="8" eb="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</si>
</sst>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4"/>
      <color indexed="81"/>
      <name val="MS P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vertical="center" wrapText="1"/>
    </xf>
    <xf numFmtId="0" fontId="2" fillId="14" borderId="12" xfId="0" applyFont="1" applyFill="1" applyBorder="1" applyAlignment="1">
      <alignment horizontal="center" vertical="center"/>
    </xf>
    <xf numFmtId="0" fontId="2" fillId="15" borderId="12" xfId="0" applyFont="1" applyFill="1" applyBorder="1" applyAlignment="1">
      <alignment horizontal="center" vertical="center"/>
    </xf>
    <xf numFmtId="0" fontId="2" fillId="13" borderId="12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5" fontId="2" fillId="5" borderId="15" xfId="0" applyNumberFormat="1" applyFont="1" applyFill="1" applyBorder="1" applyAlignment="1">
      <alignment horizontal="center" vertical="center"/>
    </xf>
    <xf numFmtId="5" fontId="2" fillId="3" borderId="15" xfId="0" applyNumberFormat="1" applyFont="1" applyFill="1" applyBorder="1" applyAlignment="1">
      <alignment horizontal="center" vertical="center"/>
    </xf>
    <xf numFmtId="5" fontId="2" fillId="4" borderId="10" xfId="0" applyNumberFormat="1" applyFont="1" applyFill="1" applyBorder="1" applyAlignment="1">
      <alignment horizontal="center" vertical="center"/>
    </xf>
    <xf numFmtId="5" fontId="2" fillId="6" borderId="12" xfId="0" applyNumberFormat="1" applyFont="1" applyFill="1" applyBorder="1" applyAlignment="1">
      <alignment horizontal="center" vertical="center"/>
    </xf>
    <xf numFmtId="5" fontId="2" fillId="7" borderId="12" xfId="0" applyNumberFormat="1" applyFont="1" applyFill="1" applyBorder="1" applyAlignment="1">
      <alignment horizontal="center" vertical="center"/>
    </xf>
    <xf numFmtId="5" fontId="2" fillId="14" borderId="12" xfId="0" applyNumberFormat="1" applyFont="1" applyFill="1" applyBorder="1" applyAlignment="1">
      <alignment horizontal="center" vertical="center"/>
    </xf>
    <xf numFmtId="5" fontId="2" fillId="15" borderId="12" xfId="0" applyNumberFormat="1" applyFont="1" applyFill="1" applyBorder="1" applyAlignment="1">
      <alignment horizontal="center" vertical="center"/>
    </xf>
    <xf numFmtId="5" fontId="2" fillId="13" borderId="12" xfId="0" applyNumberFormat="1" applyFont="1" applyFill="1" applyBorder="1" applyAlignment="1">
      <alignment horizontal="center" vertical="center"/>
    </xf>
    <xf numFmtId="5" fontId="2" fillId="12" borderId="12" xfId="0" applyNumberFormat="1" applyFont="1" applyFill="1" applyBorder="1" applyAlignment="1">
      <alignment horizontal="center" vertical="center"/>
    </xf>
    <xf numFmtId="5" fontId="2" fillId="11" borderId="12" xfId="0" applyNumberFormat="1" applyFont="1" applyFill="1" applyBorder="1" applyAlignment="1">
      <alignment horizontal="center" vertical="center"/>
    </xf>
    <xf numFmtId="5" fontId="2" fillId="9" borderId="12" xfId="0" applyNumberFormat="1" applyFont="1" applyFill="1" applyBorder="1" applyAlignment="1">
      <alignment horizontal="center" vertical="center"/>
    </xf>
    <xf numFmtId="5" fontId="2" fillId="5" borderId="12" xfId="0" applyNumberFormat="1" applyFont="1" applyFill="1" applyBorder="1" applyAlignment="1">
      <alignment horizontal="center" vertical="center"/>
    </xf>
    <xf numFmtId="5" fontId="2" fillId="8" borderId="1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10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vertical="center"/>
    </xf>
    <xf numFmtId="0" fontId="2" fillId="16" borderId="12" xfId="0" applyFont="1" applyFill="1" applyBorder="1" applyAlignment="1">
      <alignment vertical="center"/>
    </xf>
    <xf numFmtId="0" fontId="2" fillId="16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2" fillId="10" borderId="3" xfId="0" applyFont="1" applyFill="1" applyBorder="1" applyAlignment="1">
      <alignment vertical="center"/>
    </xf>
    <xf numFmtId="0" fontId="2" fillId="10" borderId="4" xfId="0" applyFont="1" applyFill="1" applyBorder="1" applyAlignment="1">
      <alignment vertical="center"/>
    </xf>
    <xf numFmtId="0" fontId="2" fillId="10" borderId="0" xfId="0" applyFont="1" applyFill="1" applyBorder="1" applyAlignment="1">
      <alignment vertical="center"/>
    </xf>
    <xf numFmtId="0" fontId="2" fillId="10" borderId="15" xfId="0" applyFont="1" applyFill="1" applyBorder="1" applyAlignment="1">
      <alignment vertical="center"/>
    </xf>
    <xf numFmtId="0" fontId="2" fillId="10" borderId="14" xfId="0" applyFont="1" applyFill="1" applyBorder="1" applyAlignment="1">
      <alignment vertical="center" wrapText="1"/>
    </xf>
    <xf numFmtId="0" fontId="2" fillId="10" borderId="8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/>
    </xf>
    <xf numFmtId="0" fontId="2" fillId="10" borderId="6" xfId="0" applyFont="1" applyFill="1" applyBorder="1" applyAlignment="1">
      <alignment vertical="center"/>
    </xf>
    <xf numFmtId="0" fontId="2" fillId="10" borderId="5" xfId="0" applyFont="1" applyFill="1" applyBorder="1" applyAlignment="1">
      <alignment vertical="center"/>
    </xf>
    <xf numFmtId="0" fontId="2" fillId="10" borderId="7" xfId="0" applyFont="1" applyFill="1" applyBorder="1" applyAlignment="1">
      <alignment vertical="center"/>
    </xf>
    <xf numFmtId="0" fontId="2" fillId="10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5" fontId="2" fillId="2" borderId="13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horizontal="left" vertical="center" wrapText="1"/>
    </xf>
    <xf numFmtId="0" fontId="2" fillId="10" borderId="11" xfId="0" applyFont="1" applyFill="1" applyBorder="1" applyAlignment="1">
      <alignment vertical="center"/>
    </xf>
    <xf numFmtId="0" fontId="2" fillId="10" borderId="0" xfId="0" applyFont="1" applyFill="1" applyBorder="1" applyAlignment="1">
      <alignment vertical="center" wrapText="1"/>
    </xf>
    <xf numFmtId="0" fontId="2" fillId="10" borderId="0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5" fontId="2" fillId="2" borderId="0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left" vertical="center" wrapText="1"/>
    </xf>
    <xf numFmtId="0" fontId="2" fillId="10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2" fillId="10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5" fontId="2" fillId="2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9" fontId="2" fillId="2" borderId="13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9" fontId="2" fillId="2" borderId="7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10" borderId="13" xfId="0" applyFont="1" applyFill="1" applyBorder="1" applyAlignment="1">
      <alignment vertical="center"/>
    </xf>
    <xf numFmtId="0" fontId="2" fillId="10" borderId="14" xfId="0" applyFont="1" applyFill="1" applyBorder="1" applyAlignment="1">
      <alignment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7" borderId="12" xfId="0" applyFont="1" applyFill="1" applyBorder="1" applyAlignment="1">
      <alignment horizontal="center" vertical="center"/>
    </xf>
    <xf numFmtId="5" fontId="2" fillId="17" borderId="12" xfId="0" applyNumberFormat="1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vertical="center"/>
    </xf>
    <xf numFmtId="0" fontId="2" fillId="18" borderId="13" xfId="0" applyFont="1" applyFill="1" applyBorder="1" applyAlignment="1">
      <alignment vertical="center"/>
    </xf>
    <xf numFmtId="0" fontId="2" fillId="18" borderId="14" xfId="0" applyFont="1" applyFill="1" applyBorder="1" applyAlignment="1">
      <alignment vertical="center"/>
    </xf>
    <xf numFmtId="0" fontId="2" fillId="18" borderId="15" xfId="0" applyFont="1" applyFill="1" applyBorder="1" applyAlignment="1">
      <alignment vertical="center" wrapText="1"/>
    </xf>
    <xf numFmtId="0" fontId="2" fillId="18" borderId="9" xfId="0" applyFont="1" applyFill="1" applyBorder="1" applyAlignment="1">
      <alignment vertical="center" shrinkToFit="1"/>
    </xf>
    <xf numFmtId="3" fontId="2" fillId="2" borderId="8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2" borderId="7" xfId="0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2" fillId="18" borderId="6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en-US" altLang="ja-JP" sz="3600"/>
              <a:t>B/S</a:t>
            </a:r>
            <a:r>
              <a:rPr lang="ja-JP" altLang="en-US" sz="3600"/>
              <a:t>と</a:t>
            </a:r>
            <a:r>
              <a:rPr lang="en-US" altLang="ja-JP" sz="3600"/>
              <a:t>P/L</a:t>
            </a:r>
            <a:r>
              <a:rPr lang="ja-JP" altLang="en-US" sz="3600"/>
              <a:t>の推移</a:t>
            </a:r>
            <a:endParaRPr lang="ja-JP" sz="3600"/>
          </a:p>
        </c:rich>
      </c:tx>
      <c:layout>
        <c:manualLayout>
          <c:xMode val="edge"/>
          <c:yMode val="edge"/>
          <c:x val="0.4266251354279522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7446703235768317E-2"/>
          <c:y val="7.6862491245198131E-2"/>
          <c:w val="0.85841913991520291"/>
          <c:h val="0.778622896194579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'元データ(2)'!$D$5</c:f>
              <c:strCache>
                <c:ptCount val="1"/>
                <c:pt idx="0">
                  <c:v>固定資産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'元データ(2)'!$E$5:$AG$5</c:f>
              <c:numCache>
                <c:formatCode>General</c:formatCode>
                <c:ptCount val="29"/>
                <c:pt idx="0" formatCode="&quot;¥&quot;#,##0_);\(&quot;¥&quot;#,##0\)">
                  <c:v>1514706</c:v>
                </c:pt>
                <c:pt idx="5" formatCode="&quot;¥&quot;#,##0_);\(&quot;¥&quot;#,##0\)">
                  <c:v>2191248</c:v>
                </c:pt>
                <c:pt idx="10" formatCode="&quot;¥&quot;#,##0_);\(&quot;¥&quot;#,##0\)">
                  <c:v>787232</c:v>
                </c:pt>
                <c:pt idx="15" formatCode="&quot;¥&quot;#,##0_);\(&quot;¥&quot;#,##0\)">
                  <c:v>1196512</c:v>
                </c:pt>
                <c:pt idx="20" formatCode="&quot;¥&quot;#,##0_);\(&quot;¥&quot;#,##0\)">
                  <c:v>831448</c:v>
                </c:pt>
                <c:pt idx="25" formatCode="&quot;¥&quot;#,##0_);\(&quot;¥&quot;#,##0\)">
                  <c:v>751548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2-4297-9270-FB3569CA1151}"/>
            </c:ext>
          </c:extLst>
        </c:ser>
        <c:ser>
          <c:idx val="1"/>
          <c:order val="1"/>
          <c:tx>
            <c:strRef>
              <c:f>'元データ(2)'!$D$6</c:f>
              <c:strCache>
                <c:ptCount val="1"/>
                <c:pt idx="0">
                  <c:v>流動資産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'元データ(2)'!$E$6:$AG$6</c:f>
              <c:numCache>
                <c:formatCode>General</c:formatCode>
                <c:ptCount val="29"/>
                <c:pt idx="0" formatCode="&quot;¥&quot;#,##0_);\(&quot;¥&quot;#,##0\)">
                  <c:v>141385</c:v>
                </c:pt>
                <c:pt idx="5" formatCode="&quot;¥&quot;#,##0_);\(&quot;¥&quot;#,##0\)">
                  <c:v>345947</c:v>
                </c:pt>
                <c:pt idx="10" formatCode="&quot;¥&quot;#,##0_);\(&quot;¥&quot;#,##0\)">
                  <c:v>101179</c:v>
                </c:pt>
                <c:pt idx="15" formatCode="&quot;¥&quot;#,##0_);\(&quot;¥&quot;#,##0\)">
                  <c:v>131791</c:v>
                </c:pt>
                <c:pt idx="20" formatCode="&quot;¥&quot;#,##0_);\(&quot;¥&quot;#,##0\)">
                  <c:v>74027</c:v>
                </c:pt>
                <c:pt idx="25" formatCode="&quot;¥&quot;#,##0_);\(&quot;¥&quot;#,##0\)">
                  <c:v>125142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2-4297-9270-FB3569CA1151}"/>
            </c:ext>
          </c:extLst>
        </c:ser>
        <c:ser>
          <c:idx val="2"/>
          <c:order val="2"/>
          <c:tx>
            <c:strRef>
              <c:f>'元データ(2)'!$D$7</c:f>
              <c:strCache>
                <c:ptCount val="1"/>
                <c:pt idx="0">
                  <c:v>純資産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'元データ(2)'!$E$7:$AG$7</c:f>
              <c:numCache>
                <c:formatCode>"¥"#,##0_);\("¥"#,##0\)</c:formatCode>
                <c:ptCount val="29"/>
                <c:pt idx="1">
                  <c:v>473969</c:v>
                </c:pt>
                <c:pt idx="6">
                  <c:v>809614</c:v>
                </c:pt>
                <c:pt idx="11">
                  <c:v>267655</c:v>
                </c:pt>
                <c:pt idx="16">
                  <c:v>390183</c:v>
                </c:pt>
                <c:pt idx="21">
                  <c:v>428664</c:v>
                </c:pt>
                <c:pt idx="26">
                  <c:v>373454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2-4297-9270-FB3569CA1151}"/>
            </c:ext>
          </c:extLst>
        </c:ser>
        <c:ser>
          <c:idx val="3"/>
          <c:order val="3"/>
          <c:tx>
            <c:strRef>
              <c:f>'元データ(2)'!$D$8</c:f>
              <c:strCache>
                <c:ptCount val="1"/>
                <c:pt idx="0">
                  <c:v>固定負債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'元データ(2)'!$E$8:$AG$8</c:f>
              <c:numCache>
                <c:formatCode>"¥"#,##0_);\("¥"#,##0\)</c:formatCode>
                <c:ptCount val="29"/>
                <c:pt idx="1">
                  <c:v>802830</c:v>
                </c:pt>
                <c:pt idx="6">
                  <c:v>1002459</c:v>
                </c:pt>
                <c:pt idx="11">
                  <c:v>411109</c:v>
                </c:pt>
                <c:pt idx="16">
                  <c:v>560626</c:v>
                </c:pt>
                <c:pt idx="21">
                  <c:v>300987</c:v>
                </c:pt>
                <c:pt idx="26">
                  <c:v>320524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2-4297-9270-FB3569CA1151}"/>
            </c:ext>
          </c:extLst>
        </c:ser>
        <c:ser>
          <c:idx val="4"/>
          <c:order val="4"/>
          <c:tx>
            <c:strRef>
              <c:f>'元データ(2)'!$D$9</c:f>
              <c:strCache>
                <c:ptCount val="1"/>
                <c:pt idx="0">
                  <c:v>流動負債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'元データ(2)'!$E$9:$AG$9</c:f>
              <c:numCache>
                <c:formatCode>"¥"#,##0_);\("¥"#,##0\)</c:formatCode>
                <c:ptCount val="29"/>
                <c:pt idx="1">
                  <c:v>379291</c:v>
                </c:pt>
                <c:pt idx="6">
                  <c:v>725122</c:v>
                </c:pt>
                <c:pt idx="11">
                  <c:v>209646</c:v>
                </c:pt>
                <c:pt idx="16">
                  <c:v>377494</c:v>
                </c:pt>
                <c:pt idx="21">
                  <c:v>176065</c:v>
                </c:pt>
                <c:pt idx="26">
                  <c:v>182712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2-4297-9270-FB3569CA1151}"/>
            </c:ext>
          </c:extLst>
        </c:ser>
        <c:ser>
          <c:idx val="5"/>
          <c:order val="5"/>
          <c:tx>
            <c:strRef>
              <c:f>'元データ(2)'!$D$10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'元データ(2)'!$E$10:$AG$10</c:f>
              <c:numCache>
                <c:formatCode>"¥"#,##0_);\("¥"#,##0\)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5-0E22-4297-9270-FB3569CA1151}"/>
            </c:ext>
          </c:extLst>
        </c:ser>
        <c:ser>
          <c:idx val="6"/>
          <c:order val="6"/>
          <c:tx>
            <c:strRef>
              <c:f>'元データ(2)'!$D$11</c:f>
              <c:strCache>
                <c:ptCount val="1"/>
                <c:pt idx="0">
                  <c:v>当期純利益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'元データ(2)'!$E$11:$AG$11</c:f>
              <c:numCache>
                <c:formatCode>General</c:formatCode>
                <c:ptCount val="29"/>
                <c:pt idx="2" formatCode="&quot;¥&quot;#,##0_);\(&quot;¥&quot;#,##0\)">
                  <c:v>35966</c:v>
                </c:pt>
                <c:pt idx="7" formatCode="&quot;¥&quot;#,##0_);\(&quot;¥&quot;#,##0\)">
                  <c:v>43964</c:v>
                </c:pt>
                <c:pt idx="12" formatCode="&quot;¥&quot;#,##0_);\(&quot;¥&quot;#,##0\)">
                  <c:v>15584</c:v>
                </c:pt>
                <c:pt idx="17" formatCode="&quot;¥&quot;#,##0_);\(&quot;¥&quot;#,##0\)">
                  <c:v>20228</c:v>
                </c:pt>
                <c:pt idx="22" formatCode="&quot;¥&quot;#,##0_);\(&quot;¥&quot;#,##0\)">
                  <c:v>31707</c:v>
                </c:pt>
                <c:pt idx="27" formatCode="&quot;¥&quot;#,##0_);\(&quot;¥&quot;#,##0\)">
                  <c:v>17858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2-4297-9270-FB3569CA1151}"/>
            </c:ext>
          </c:extLst>
        </c:ser>
        <c:ser>
          <c:idx val="7"/>
          <c:order val="7"/>
          <c:tx>
            <c:strRef>
              <c:f>'元データ(2)'!$D$12</c:f>
              <c:strCache>
                <c:ptCount val="1"/>
                <c:pt idx="0">
                  <c:v>法人税等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E22-4297-9270-FB3569CA11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'元データ(2)'!$E$12:$AG$12</c:f>
              <c:numCache>
                <c:formatCode>General</c:formatCode>
                <c:ptCount val="29"/>
                <c:pt idx="2" formatCode="&quot;¥&quot;#,##0_);\(&quot;¥&quot;#,##0\)">
                  <c:v>18191</c:v>
                </c:pt>
                <c:pt idx="7" formatCode="&quot;¥&quot;#,##0_);\(&quot;¥&quot;#,##0\)">
                  <c:v>21799</c:v>
                </c:pt>
                <c:pt idx="12" formatCode="&quot;¥&quot;#,##0_);\(&quot;¥&quot;#,##0\)">
                  <c:v>8266</c:v>
                </c:pt>
                <c:pt idx="17" formatCode="&quot;¥&quot;#,##0_);\(&quot;¥&quot;#,##0\)">
                  <c:v>15770</c:v>
                </c:pt>
                <c:pt idx="22" formatCode="&quot;¥&quot;#,##0_);\(&quot;¥&quot;#,##0\)">
                  <c:v>9250</c:v>
                </c:pt>
                <c:pt idx="27" formatCode="&quot;¥&quot;#,##0_);\(&quot;¥&quot;#,##0\)">
                  <c:v>10561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E22-4297-9270-FB3569CA1151}"/>
            </c:ext>
          </c:extLst>
        </c:ser>
        <c:ser>
          <c:idx val="8"/>
          <c:order val="8"/>
          <c:tx>
            <c:strRef>
              <c:f>'元データ(2)'!$D$13</c:f>
              <c:strCache>
                <c:ptCount val="1"/>
                <c:pt idx="0">
                  <c:v>特別損失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E22-4297-9270-FB3569CA1151}"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22-4297-9270-FB3569CA1151}"/>
                </c:ext>
              </c:extLst>
            </c:dLbl>
            <c:dLbl>
              <c:idx val="12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22-4297-9270-FB3569CA1151}"/>
                </c:ext>
              </c:extLst>
            </c:dLbl>
            <c:dLbl>
              <c:idx val="17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22-4297-9270-FB3569CA1151}"/>
                </c:ext>
              </c:extLst>
            </c:dLbl>
            <c:dLbl>
              <c:idx val="22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E22-4297-9270-FB3569CA1151}"/>
                </c:ext>
              </c:extLst>
            </c:dLbl>
            <c:dLbl>
              <c:idx val="27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22-4297-9270-FB3569CA11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'元データ(2)'!$E$13:$AG$13</c:f>
              <c:numCache>
                <c:formatCode>General</c:formatCode>
                <c:ptCount val="29"/>
                <c:pt idx="2" formatCode="&quot;¥&quot;#,##0_);\(&quot;¥&quot;#,##0\)">
                  <c:v>8552</c:v>
                </c:pt>
                <c:pt idx="7" formatCode="&quot;¥&quot;#,##0_);\(&quot;¥&quot;#,##0\)">
                  <c:v>17115</c:v>
                </c:pt>
                <c:pt idx="12" formatCode="&quot;¥&quot;#,##0_);\(&quot;¥&quot;#,##0\)">
                  <c:v>4423</c:v>
                </c:pt>
                <c:pt idx="17" formatCode="&quot;¥&quot;#,##0_);\(&quot;¥&quot;#,##0\)">
                  <c:v>8616</c:v>
                </c:pt>
                <c:pt idx="22" formatCode="&quot;¥&quot;#,##0_);\(&quot;¥&quot;#,##0\)">
                  <c:v>3151</c:v>
                </c:pt>
                <c:pt idx="27" formatCode="&quot;¥&quot;#,##0_);\(&quot;¥&quot;#,##0\)">
                  <c:v>13120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E22-4297-9270-FB3569CA1151}"/>
            </c:ext>
          </c:extLst>
        </c:ser>
        <c:ser>
          <c:idx val="9"/>
          <c:order val="9"/>
          <c:tx>
            <c:strRef>
              <c:f>'元データ(2)'!$D$14</c:f>
              <c:strCache>
                <c:ptCount val="1"/>
                <c:pt idx="0">
                  <c:v>営業外費用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'元データ(2)'!$E$14:$AG$14</c:f>
              <c:numCache>
                <c:formatCode>General</c:formatCode>
                <c:ptCount val="29"/>
                <c:pt idx="2" formatCode="&quot;¥&quot;#,##0_);\(&quot;¥&quot;#,##0\)">
                  <c:v>8343</c:v>
                </c:pt>
                <c:pt idx="7" formatCode="&quot;¥&quot;#,##0_);\(&quot;¥&quot;#,##0\)">
                  <c:v>14228</c:v>
                </c:pt>
                <c:pt idx="12" formatCode="&quot;¥&quot;#,##0_);\(&quot;¥&quot;#,##0\)">
                  <c:v>5004</c:v>
                </c:pt>
                <c:pt idx="17" formatCode="&quot;¥&quot;#,##0_);\(&quot;¥&quot;#,##0\)">
                  <c:v>7327</c:v>
                </c:pt>
                <c:pt idx="22" formatCode="&quot;¥&quot;#,##0_);\(&quot;¥&quot;#,##0\)">
                  <c:v>3173</c:v>
                </c:pt>
                <c:pt idx="27" formatCode="&quot;¥&quot;#,##0_);\(&quot;¥&quot;#,##0\)">
                  <c:v>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E22-4297-9270-FB3569CA1151}"/>
            </c:ext>
          </c:extLst>
        </c:ser>
        <c:ser>
          <c:idx val="10"/>
          <c:order val="10"/>
          <c:tx>
            <c:strRef>
              <c:f>'元データ(2)'!$D$15</c:f>
              <c:strCache>
                <c:ptCount val="1"/>
                <c:pt idx="0">
                  <c:v>販売管理費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'元データ(2)'!$E$15:$AG$15</c:f>
              <c:numCache>
                <c:formatCode>General</c:formatCode>
                <c:ptCount val="29"/>
                <c:pt idx="2" formatCode="&quot;¥&quot;#,##0_);\(&quot;¥&quot;#,##0\)">
                  <c:v>124154</c:v>
                </c:pt>
                <c:pt idx="7" formatCode="&quot;¥&quot;#,##0_);\(&quot;¥&quot;#,##0\)">
                  <c:v>228853</c:v>
                </c:pt>
                <c:pt idx="12" formatCode="&quot;¥&quot;#,##0_);\(&quot;¥&quot;#,##0\)">
                  <c:v>38935</c:v>
                </c:pt>
                <c:pt idx="17" formatCode="&quot;¥&quot;#,##0_);\(&quot;¥&quot;#,##0\)">
                  <c:v>96267</c:v>
                </c:pt>
                <c:pt idx="22" formatCode="&quot;¥&quot;#,##0_);\(&quot;¥&quot;#,##0\)">
                  <c:v>39328</c:v>
                </c:pt>
                <c:pt idx="27" formatCode="&quot;¥&quot;#,##0_);\(&quot;¥&quot;#,##0\)">
                  <c:v>52418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E22-4297-9270-FB3569CA1151}"/>
            </c:ext>
          </c:extLst>
        </c:ser>
        <c:ser>
          <c:idx val="11"/>
          <c:order val="11"/>
          <c:tx>
            <c:strRef>
              <c:f>'元データ(2)'!$D$16</c:f>
              <c:strCache>
                <c:ptCount val="1"/>
                <c:pt idx="0">
                  <c:v>売上原価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'元データ(2)'!$E$16:$AG$16</c:f>
              <c:numCache>
                <c:formatCode>General</c:formatCode>
                <c:ptCount val="29"/>
                <c:pt idx="2" formatCode="&quot;¥&quot;#,##0_);\(&quot;¥&quot;#,##0\)">
                  <c:v>467065</c:v>
                </c:pt>
                <c:pt idx="7" formatCode="&quot;¥&quot;#,##0_);\(&quot;¥&quot;#,##0\)">
                  <c:v>866629</c:v>
                </c:pt>
                <c:pt idx="12" formatCode="&quot;¥&quot;#,##0_);\(&quot;¥&quot;#,##0\)">
                  <c:v>244326</c:v>
                </c:pt>
                <c:pt idx="17" formatCode="&quot;¥&quot;#,##0_);\(&quot;¥&quot;#,##0\)">
                  <c:v>396761</c:v>
                </c:pt>
                <c:pt idx="22" formatCode="&quot;¥&quot;#,##0_);\(&quot;¥&quot;#,##0\)">
                  <c:v>207148</c:v>
                </c:pt>
                <c:pt idx="27" formatCode="&quot;¥&quot;#,##0_);\(&quot;¥&quot;#,##0\)">
                  <c:v>345226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E22-4297-9270-FB3569CA1151}"/>
            </c:ext>
          </c:extLst>
        </c:ser>
        <c:ser>
          <c:idx val="12"/>
          <c:order val="12"/>
          <c:tx>
            <c:strRef>
              <c:f>'元データ(2)'!$D$17</c:f>
              <c:strCache>
                <c:ptCount val="1"/>
                <c:pt idx="0">
                  <c:v>当期純利益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E22-4297-9270-FB3569CA1151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E22-4297-9270-FB3569CA11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'元データ(2)'!$E$17:$AG$17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16-0E22-4297-9270-FB3569CA1151}"/>
            </c:ext>
          </c:extLst>
        </c:ser>
        <c:ser>
          <c:idx val="13"/>
          <c:order val="13"/>
          <c:tx>
            <c:strRef>
              <c:f>'元データ(2)'!$D$18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'元データ(2)'!$E$18:$AG$18</c:f>
              <c:numCache>
                <c:formatCode>General</c:formatCode>
                <c:ptCount val="29"/>
                <c:pt idx="3" formatCode="&quot;¥&quot;#,##0_);\(&quot;¥&quot;#,##0\)">
                  <c:v>4103</c:v>
                </c:pt>
                <c:pt idx="8" formatCode="&quot;¥&quot;#,##0_);\(&quot;¥&quot;#,##0\)">
                  <c:v>16393</c:v>
                </c:pt>
                <c:pt idx="13" formatCode="&quot;¥&quot;#,##0_);\(&quot;¥&quot;#,##0\)">
                  <c:v>2349</c:v>
                </c:pt>
                <c:pt idx="18" formatCode="&quot;¥&quot;#,##0_);\(&quot;¥&quot;#,##0\)">
                  <c:v>4523</c:v>
                </c:pt>
                <c:pt idx="23" formatCode="&quot;¥&quot;#,##0_);\(&quot;¥&quot;#,##0\)">
                  <c:v>16558</c:v>
                </c:pt>
                <c:pt idx="28" formatCode="&quot;¥&quot;#,##0_);\(&quot;¥&quot;#,##0\)">
                  <c:v>3619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E22-4297-9270-FB3569CA1151}"/>
            </c:ext>
          </c:extLst>
        </c:ser>
        <c:ser>
          <c:idx val="14"/>
          <c:order val="14"/>
          <c:tx>
            <c:strRef>
              <c:f>'元データ(2)'!$D$20</c:f>
              <c:strCache>
                <c:ptCount val="1"/>
                <c:pt idx="0">
                  <c:v>特別利益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'元データ(2)'!$E$20:$AG$20</c:f>
              <c:numCache>
                <c:formatCode>General</c:formatCode>
                <c:ptCount val="29"/>
                <c:pt idx="3" formatCode="&quot;¥&quot;#,##0_);\(&quot;¥&quot;#,##0\)">
                  <c:v>4296</c:v>
                </c:pt>
                <c:pt idx="8" formatCode="&quot;¥&quot;#,##0_);\(&quot;¥&quot;#,##0\)">
                  <c:v>11955</c:v>
                </c:pt>
                <c:pt idx="13" formatCode="&quot;¥&quot;#,##0_);\(&quot;¥&quot;#,##0\)">
                  <c:v>1438</c:v>
                </c:pt>
                <c:pt idx="18" formatCode="&quot;¥&quot;#,##0_);\(&quot;¥&quot;#,##0\)">
                  <c:v>6315</c:v>
                </c:pt>
                <c:pt idx="23" formatCode="&quot;¥&quot;#,##0_);\(&quot;¥&quot;#,##0\)">
                  <c:v>2404</c:v>
                </c:pt>
                <c:pt idx="28" formatCode="&quot;¥&quot;#,##0_);\(&quot;¥&quot;#,##0\)">
                  <c:v>6856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E22-4297-9270-FB3569CA1151}"/>
            </c:ext>
          </c:extLst>
        </c:ser>
        <c:ser>
          <c:idx val="15"/>
          <c:order val="15"/>
          <c:tx>
            <c:strRef>
              <c:f>'元データ(2)'!$D$21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'元データ(2)'!$E$21:$AG$21</c:f>
              <c:numCache>
                <c:formatCode>General</c:formatCode>
                <c:ptCount val="29"/>
                <c:pt idx="3">
                  <c:v>0</c:v>
                </c:pt>
                <c:pt idx="8">
                  <c:v>0</c:v>
                </c:pt>
                <c:pt idx="13">
                  <c:v>0</c:v>
                </c:pt>
                <c:pt idx="18">
                  <c:v>0</c:v>
                </c:pt>
                <c:pt idx="23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E22-4297-9270-FB3569CA1151}"/>
            </c:ext>
          </c:extLst>
        </c:ser>
        <c:ser>
          <c:idx val="16"/>
          <c:order val="16"/>
          <c:tx>
            <c:strRef>
              <c:f>'元データ(2)'!$D$22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'元データ(2)'!$E$22:$AG$22</c:f>
              <c:numCache>
                <c:formatCode>General</c:formatCode>
                <c:ptCount val="29"/>
                <c:pt idx="0">
                  <c:v>0</c:v>
                </c:pt>
                <c:pt idx="5">
                  <c:v>0</c:v>
                </c:pt>
                <c:pt idx="10">
                  <c:v>0</c:v>
                </c:pt>
                <c:pt idx="15">
                  <c:v>0</c:v>
                </c:pt>
                <c:pt idx="20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E22-4297-9270-FB3569CA1151}"/>
            </c:ext>
          </c:extLst>
        </c:ser>
        <c:ser>
          <c:idx val="17"/>
          <c:order val="21"/>
          <c:tx>
            <c:strRef>
              <c:f>'元データ(2)'!$D$19</c:f>
              <c:strCache>
                <c:ptCount val="1"/>
                <c:pt idx="0">
                  <c:v>売上高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0E22-4297-9270-FB3569CA11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'元データ(2)'!$E$19:$AG$19</c:f>
              <c:numCache>
                <c:formatCode>General</c:formatCode>
                <c:ptCount val="29"/>
                <c:pt idx="3" formatCode="&quot;¥&quot;#,##0_);\(&quot;¥&quot;#,##0\)">
                  <c:v>653874</c:v>
                </c:pt>
                <c:pt idx="8" formatCode="&quot;¥&quot;#,##0_);\(&quot;¥&quot;#,##0\)">
                  <c:v>1164243</c:v>
                </c:pt>
                <c:pt idx="13" formatCode="&quot;¥&quot;#,##0_);\(&quot;¥&quot;#,##0\)">
                  <c:v>312751</c:v>
                </c:pt>
                <c:pt idx="18" formatCode="&quot;¥&quot;#,##0_);\(&quot;¥&quot;#,##0\)">
                  <c:v>534132</c:v>
                </c:pt>
                <c:pt idx="23" formatCode="&quot;¥&quot;#,##0_);\(&quot;¥&quot;#,##0\)">
                  <c:v>274796</c:v>
                </c:pt>
                <c:pt idx="28" formatCode="&quot;¥&quot;#,##0_);\(&quot;¥&quot;#,##0\)">
                  <c:v>433669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E22-4297-9270-FB3569CA1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9176815"/>
        <c:axId val="199178895"/>
      </c:barChart>
      <c:lineChart>
        <c:grouping val="standard"/>
        <c:varyColors val="0"/>
        <c:ser>
          <c:idx val="22"/>
          <c:order val="17"/>
          <c:tx>
            <c:strRef>
              <c:f>'元データ(2)'!$D$28</c:f>
              <c:strCache>
                <c:ptCount val="1"/>
                <c:pt idx="0">
                  <c:v>粗利率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10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'元データ(2)'!$E$28:$AG$28</c:f>
              <c:numCache>
                <c:formatCode>General</c:formatCode>
                <c:ptCount val="29"/>
                <c:pt idx="2" formatCode="0%">
                  <c:v>0.28569571507660496</c:v>
                </c:pt>
                <c:pt idx="7" formatCode="0%">
                  <c:v>0.2556287647853584</c:v>
                </c:pt>
                <c:pt idx="12" formatCode="0%">
                  <c:v>0.21878427247235022</c:v>
                </c:pt>
                <c:pt idx="17" formatCode="0%">
                  <c:v>0.25718548972913063</c:v>
                </c:pt>
                <c:pt idx="22" formatCode="0%">
                  <c:v>0.2461753446192812</c:v>
                </c:pt>
                <c:pt idx="27" formatCode="0%">
                  <c:v>0.2039412547357547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0E22-4297-9270-FB3569CA1151}"/>
            </c:ext>
          </c:extLst>
        </c:ser>
        <c:ser>
          <c:idx val="23"/>
          <c:order val="18"/>
          <c:tx>
            <c:strRef>
              <c:f>'元データ(2)'!$D$29</c:f>
              <c:strCache>
                <c:ptCount val="1"/>
                <c:pt idx="0">
                  <c:v>営業利益率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'元データ(2)'!$E$29:$AG$29</c:f>
              <c:numCache>
                <c:formatCode>General</c:formatCode>
                <c:ptCount val="29"/>
                <c:pt idx="2" formatCode="0%">
                  <c:v>9.5821213261270521E-2</c:v>
                </c:pt>
                <c:pt idx="7" formatCode="0%">
                  <c:v>5.9060694373940834E-2</c:v>
                </c:pt>
                <c:pt idx="12" formatCode="0%">
                  <c:v>9.4292264453191194E-2</c:v>
                </c:pt>
                <c:pt idx="17" formatCode="0%">
                  <c:v>7.6954760246530821E-2</c:v>
                </c:pt>
                <c:pt idx="22" formatCode="0%">
                  <c:v>0.1030582686793112</c:v>
                </c:pt>
                <c:pt idx="27" formatCode="0%">
                  <c:v>8.3070267877113649E-2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0E22-4297-9270-FB3569CA1151}"/>
            </c:ext>
          </c:extLst>
        </c:ser>
        <c:ser>
          <c:idx val="24"/>
          <c:order val="19"/>
          <c:tx>
            <c:strRef>
              <c:f>'元データ(2)'!$D$30</c:f>
              <c:strCache>
                <c:ptCount val="1"/>
                <c:pt idx="0">
                  <c:v>経常利益率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'元データ(2)'!$E$30:$AG$30</c:f>
              <c:numCache>
                <c:formatCode>General</c:formatCode>
                <c:ptCount val="29"/>
                <c:pt idx="2" formatCode="0%">
                  <c:v>8.9336783539336329E-2</c:v>
                </c:pt>
                <c:pt idx="7" formatCode="0%">
                  <c:v>6.0920271798928574E-2</c:v>
                </c:pt>
                <c:pt idx="12" formatCode="0%">
                  <c:v>8.5803082963763502E-2</c:v>
                </c:pt>
                <c:pt idx="17" formatCode="0%">
                  <c:v>7.1705121580433295E-2</c:v>
                </c:pt>
                <c:pt idx="22" formatCode="0%">
                  <c:v>0.15176712907029213</c:v>
                </c:pt>
                <c:pt idx="27" formatCode="0%">
                  <c:v>8.6162487980464358E-2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0E22-4297-9270-FB3569CA1151}"/>
            </c:ext>
          </c:extLst>
        </c:ser>
        <c:ser>
          <c:idx val="26"/>
          <c:order val="20"/>
          <c:tx>
            <c:strRef>
              <c:f>'元データ(2)'!$D$32</c:f>
              <c:strCache>
                <c:ptCount val="1"/>
                <c:pt idx="0">
                  <c:v>当期純利益率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bg1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multiLvlStrRef>
              <c:f>'元データ(2)'!$E$3:$AG$4</c:f>
              <c:multiLvlStrCache>
                <c:ptCount val="29"/>
                <c:lvl>
                  <c:pt idx="1">
                    <c:v>B/S</c:v>
                  </c:pt>
                  <c:pt idx="3">
                    <c:v>P/L</c:v>
                  </c:pt>
                  <c:pt idx="6">
                    <c:v>B/S</c:v>
                  </c:pt>
                  <c:pt idx="8">
                    <c:v>P/L</c:v>
                  </c:pt>
                  <c:pt idx="11">
                    <c:v>B/S</c:v>
                  </c:pt>
                  <c:pt idx="13">
                    <c:v>P/L</c:v>
                  </c:pt>
                  <c:pt idx="16">
                    <c:v>B/S</c:v>
                  </c:pt>
                  <c:pt idx="18">
                    <c:v>P/L</c:v>
                  </c:pt>
                  <c:pt idx="21">
                    <c:v>B/S</c:v>
                  </c:pt>
                  <c:pt idx="23">
                    <c:v>P/L</c:v>
                  </c:pt>
                  <c:pt idx="26">
                    <c:v>B/S</c:v>
                  </c:pt>
                  <c:pt idx="28">
                    <c:v>P/L</c:v>
                  </c:pt>
                </c:lvl>
                <c:lvl>
                  <c:pt idx="0">
                    <c:v>東武鉄道2019年</c:v>
                  </c:pt>
                  <c:pt idx="5">
                    <c:v>東急2019年</c:v>
                  </c:pt>
                  <c:pt idx="10">
                    <c:v>京浜急行電鉄2020年</c:v>
                  </c:pt>
                  <c:pt idx="15">
                    <c:v>小田急電鉄2019年</c:v>
                  </c:pt>
                  <c:pt idx="20">
                    <c:v>京成電鉄2020年</c:v>
                  </c:pt>
                  <c:pt idx="25">
                    <c:v>京王電鉄2019年</c:v>
                  </c:pt>
                </c:lvl>
              </c:multiLvlStrCache>
            </c:multiLvlStrRef>
          </c:cat>
          <c:val>
            <c:numRef>
              <c:f>'元データ(2)'!$E$32:$AG$32</c:f>
              <c:numCache>
                <c:formatCode>General</c:formatCode>
                <c:ptCount val="29"/>
                <c:pt idx="2" formatCode="0%">
                  <c:v>5.5007539678898383E-2</c:v>
                </c:pt>
                <c:pt idx="7" formatCode="0%">
                  <c:v>3.7764452953550076E-2</c:v>
                </c:pt>
                <c:pt idx="12" formatCode="0%">
                  <c:v>4.9828777525891203E-2</c:v>
                </c:pt>
                <c:pt idx="17" formatCode="0%">
                  <c:v>3.7872660690615803E-2</c:v>
                </c:pt>
                <c:pt idx="22" formatCode="0%">
                  <c:v>0.1153874146639689</c:v>
                </c:pt>
                <c:pt idx="27" formatCode="0%">
                  <c:v>4.7365617556246818E-2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0E22-4297-9270-FB3569CA1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285648"/>
        <c:axId val="1437278576"/>
      </c:lineChart>
      <c:catAx>
        <c:axId val="19917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99178895"/>
        <c:crosses val="autoZero"/>
        <c:auto val="1"/>
        <c:lblAlgn val="ctr"/>
        <c:lblOffset val="100"/>
        <c:noMultiLvlLbl val="0"/>
      </c:catAx>
      <c:valAx>
        <c:axId val="199178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altLang="en-US"/>
                  <a:t>百万円</a:t>
                </a:r>
              </a:p>
            </c:rich>
          </c:tx>
          <c:layout>
            <c:manualLayout>
              <c:xMode val="edge"/>
              <c:yMode val="edge"/>
              <c:x val="8.0395151039489498E-4"/>
              <c:y val="0.425742619436721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&quot;¥&quot;#,##0_);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99176815"/>
        <c:crosses val="autoZero"/>
        <c:crossBetween val="between"/>
      </c:valAx>
      <c:valAx>
        <c:axId val="1437278576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37285648"/>
        <c:crosses val="max"/>
        <c:crossBetween val="between"/>
      </c:valAx>
      <c:catAx>
        <c:axId val="143728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7278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ayout>
        <c:manualLayout>
          <c:xMode val="edge"/>
          <c:yMode val="edge"/>
          <c:x val="0.63794558995401851"/>
          <c:y val="6.5217437442961143E-3"/>
          <c:w val="0.3017334777898158"/>
          <c:h val="7.8840970350404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_xlchart.v1.35</cx:f>
      </cx:strDim>
      <cx:numDim type="val">
        <cx:f dir="row">_xlchart.v1.37</cx:f>
      </cx:numDim>
    </cx:data>
  </cx:chartData>
  <cx:chart>
    <cx:title pos="t" align="ctr" overlay="0">
      <cx:tx>
        <cx:txData>
          <cx:v>キャッシュフロー</cx:v>
        </cx:txData>
      </cx:tx>
      <cx:txPr>
        <a:bodyPr vertOverflow="overflow" horzOverflow="overflow" wrap="square" lIns="0" tIns="0" rIns="0" bIns="0"/>
        <a:lstStyle/>
        <a:p>
          <a:pPr algn="ctr" rtl="0">
            <a:defRPr sz="3600" b="0" i="0">
              <a:solidFill>
                <a:srgbClr val="595959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r>
            <a:rPr lang="ja-JP" altLang="en-US" sz="3600">
              <a:latin typeface="メイリオ" panose="020B0604030504040204" pitchFamily="50" charset="-128"/>
              <a:ea typeface="メイリオ" panose="020B0604030504040204" pitchFamily="50" charset="-128"/>
            </a:rPr>
            <a:t>キャッシュフロー</a:t>
          </a:r>
        </a:p>
      </cx:txPr>
    </cx:title>
    <cx:plotArea>
      <cx:plotAreaRegion>
        <cx:series layoutId="waterfall" uniqueId="{F70A6300-4E42-4513-AFFD-A130A867DA73}">
          <cx:dataPt idx="1">
            <cx:spPr>
              <a:solidFill>
                <a:srgbClr val="70AD47"/>
              </a:solidFill>
            </cx:spPr>
          </cx:dataPt>
          <cx:dataPt idx="5">
            <cx:spPr>
              <a:solidFill>
                <a:srgbClr val="70AD47"/>
              </a:solidFill>
            </cx:spPr>
          </cx:dataPt>
          <cx:dataPt idx="8">
            <cx:spPr>
              <a:solidFill>
                <a:srgbClr val="70AD47"/>
              </a:solidFill>
            </cx:spPr>
          </cx:dataPt>
          <cx:dataPt idx="12">
            <cx:spPr>
              <a:solidFill>
                <a:srgbClr val="70AD47"/>
              </a:solidFill>
            </cx:spPr>
          </cx:dataPt>
          <cx:dataPt idx="15">
            <cx:spPr>
              <a:solidFill>
                <a:srgbClr val="70AD47"/>
              </a:solidFill>
            </cx:spPr>
          </cx:dataPt>
          <cx:dataPt idx="19">
            <cx:spPr>
              <a:solidFill>
                <a:srgbClr val="70AD47"/>
              </a:solidFill>
            </cx:spPr>
          </cx:dataPt>
          <cx:dataPt idx="22">
            <cx:spPr>
              <a:solidFill>
                <a:srgbClr val="70AD47"/>
              </a:solidFill>
            </cx:spPr>
          </cx:dataPt>
          <cx:dataPt idx="26">
            <cx:spPr>
              <a:solidFill>
                <a:srgbClr val="70AD47"/>
              </a:solidFill>
            </cx:spPr>
          </cx:dataPt>
          <cx:dataPt idx="29">
            <cx:spPr>
              <a:solidFill>
                <a:srgbClr val="70AD47"/>
              </a:solidFill>
            </cx:spPr>
          </cx:dataPt>
          <cx:dataPt idx="33">
            <cx:spPr>
              <a:solidFill>
                <a:srgbClr val="70AD47"/>
              </a:solidFill>
            </cx:spPr>
          </cx:dataPt>
          <cx:dataPt idx="36">
            <cx:spPr>
              <a:solidFill>
                <a:srgbClr val="70AD47"/>
              </a:solidFill>
            </cx:spPr>
          </cx:dataPt>
          <cx:dataPt idx="40">
            <cx:spPr>
              <a:solidFill>
                <a:srgbClr val="70AD47"/>
              </a:solidFill>
            </cx:spPr>
          </cx:dataPt>
          <cx:dataLabels>
            <cx:numFmt formatCode="¥#,##0;¥-#,##0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9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 alt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visibility connectorLines="0"/>
            <cx:subtotals>
              <cx:idx val="1"/>
              <cx:idx val="5"/>
              <cx:idx val="8"/>
              <cx:idx val="12"/>
              <cx:idx val="15"/>
              <cx:idx val="19"/>
              <cx:idx val="22"/>
              <cx:idx val="26"/>
              <cx:idx val="29"/>
              <cx:idx val="33"/>
              <cx:idx val="36"/>
              <cx:idx val="40"/>
            </cx:subtotals>
          </cx:layoutPr>
        </cx:series>
      </cx:plotAreaRegion>
      <cx:axis id="0">
        <cx:catScaling gapWidth="0.469999999"/>
        <cx:tickLabels/>
        <cx:numFmt formatCode="G/標準" sourceLinked="0"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2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 altLang="en-US" sz="20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cx:txPr>
      </cx:axis>
      <cx:axis id="1">
        <cx:valScaling/>
        <cx:title>
          <cx:tx>
            <cx:txData>
              <cx:v>百万円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600"/>
              </a:pPr>
              <a:r>
                <a:rPr lang="ja-JP" altLang="en-US" sz="16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  <a:ea typeface="游ゴシック" panose="020B0400000000000000" pitchFamily="50" charset="-128"/>
                </a:rPr>
                <a:t>百万円</a:t>
              </a:r>
            </a:p>
          </cx:txPr>
        </cx:title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2000" b="0" i="0">
                <a:solidFill>
                  <a:srgbClr val="595959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 altLang="en-US" sz="2000">
              <a:latin typeface="メイリオ" panose="020B0604030504040204" pitchFamily="50" charset="-128"/>
              <a:ea typeface="メイリオ" panose="020B0604030504040204" pitchFamily="50" charset="-128"/>
            </a:endParaRPr>
          </a:p>
        </cx:txPr>
      </cx:axis>
    </cx:plotArea>
    <cx:legend pos="t" align="ctr" overlay="0">
      <cx:spPr>
        <a:ln>
          <a:solidFill>
            <a:schemeClr val="bg1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2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 altLang="en-US" sz="20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177800</xdr:colOff>
      <xdr:row>39</xdr:row>
      <xdr:rowOff>114300</xdr:rowOff>
    </xdr:from>
    <xdr:to>
      <xdr:col>24</xdr:col>
      <xdr:colOff>317500</xdr:colOff>
      <xdr:row>76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61C839-00C9-4A25-82DE-28113C4B54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158748</xdr:colOff>
      <xdr:row>81</xdr:row>
      <xdr:rowOff>152400</xdr:rowOff>
    </xdr:from>
    <xdr:to>
      <xdr:col>24</xdr:col>
      <xdr:colOff>304800</xdr:colOff>
      <xdr:row>118</xdr:row>
      <xdr:rowOff>177800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グラフ 6">
              <a:extLst>
                <a:ext uri="{FF2B5EF4-FFF2-40B4-BE49-F238E27FC236}">
                  <a16:creationId xmlns:a16="http://schemas.microsoft.com/office/drawing/2014/main" id="{0DD39F02-EED4-470C-9866-4B51AE15674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8748" y="20993100"/>
              <a:ext cx="23450552" cy="9423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 fLock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08C4B-9AA4-423C-89F3-F18744EE5274}">
  <dimension ref="B2:AS35"/>
  <sheetViews>
    <sheetView tabSelected="1" zoomScale="75" zoomScaleNormal="75" workbookViewId="0">
      <selection activeCell="D34" sqref="D34"/>
    </sheetView>
  </sheetViews>
  <sheetFormatPr defaultRowHeight="19.5"/>
  <cols>
    <col min="1" max="1" width="3.125" style="28" customWidth="1"/>
    <col min="2" max="2" width="4.75" style="28" bestFit="1" customWidth="1"/>
    <col min="3" max="3" width="7.5" style="28" bestFit="1" customWidth="1"/>
    <col min="4" max="4" width="23.25" style="28" customWidth="1"/>
    <col min="5" max="5" width="17.5" style="28" bestFit="1" customWidth="1"/>
    <col min="6" max="6" width="11.375" style="28" bestFit="1" customWidth="1"/>
    <col min="7" max="9" width="13.625" style="28" bestFit="1" customWidth="1"/>
    <col min="10" max="10" width="12.375" style="28" bestFit="1" customWidth="1"/>
    <col min="11" max="11" width="13.625" style="28" bestFit="1" customWidth="1"/>
    <col min="12" max="12" width="13" style="28" bestFit="1" customWidth="1"/>
    <col min="13" max="13" width="13.125" style="28" bestFit="1" customWidth="1"/>
    <col min="14" max="16" width="13.625" style="28" bestFit="1" customWidth="1"/>
    <col min="17" max="17" width="11.375" style="28" bestFit="1" customWidth="1"/>
    <col min="18" max="18" width="13.125" style="28" bestFit="1" customWidth="1"/>
    <col min="19" max="19" width="10.5" style="28" customWidth="1"/>
    <col min="20" max="20" width="19.75" style="28" customWidth="1"/>
    <col min="21" max="22" width="13.625" style="28" bestFit="1" customWidth="1"/>
    <col min="23" max="23" width="11.875" style="28" customWidth="1"/>
    <col min="24" max="24" width="10" style="28" bestFit="1" customWidth="1"/>
    <col min="25" max="25" width="11.375" style="28" bestFit="1" customWidth="1"/>
    <col min="26" max="26" width="13.25" style="28" customWidth="1"/>
    <col min="27" max="27" width="11.375" style="28" bestFit="1" customWidth="1"/>
    <col min="28" max="28" width="12.375" style="28" bestFit="1" customWidth="1"/>
    <col min="29" max="29" width="13.625" style="28" bestFit="1" customWidth="1"/>
    <col min="30" max="30" width="17.5" style="28" bestFit="1" customWidth="1"/>
    <col min="31" max="31" width="10" style="28" bestFit="1" customWidth="1"/>
    <col min="32" max="32" width="12" style="28" bestFit="1" customWidth="1"/>
    <col min="33" max="33" width="10.5" style="28" customWidth="1"/>
    <col min="34" max="35" width="9" style="28"/>
    <col min="36" max="36" width="9.625" style="28" bestFit="1" customWidth="1"/>
    <col min="37" max="39" width="9" style="28"/>
    <col min="40" max="40" width="11.375" style="28" customWidth="1"/>
    <col min="41" max="42" width="9" style="28"/>
    <col min="43" max="44" width="9.625" style="28" bestFit="1" customWidth="1"/>
    <col min="45" max="16384" width="9" style="28"/>
  </cols>
  <sheetData>
    <row r="2" spans="2:33">
      <c r="H2" s="28" t="s">
        <v>23</v>
      </c>
      <c r="M2" s="28" t="s">
        <v>23</v>
      </c>
      <c r="R2" s="28" t="s">
        <v>23</v>
      </c>
      <c r="W2" s="28" t="s">
        <v>23</v>
      </c>
      <c r="AB2" s="28" t="s">
        <v>23</v>
      </c>
      <c r="AG2" s="28" t="s">
        <v>23</v>
      </c>
    </row>
    <row r="3" spans="2:33">
      <c r="B3" s="40"/>
      <c r="C3" s="41"/>
      <c r="D3" s="42"/>
      <c r="E3" s="45" t="s">
        <v>43</v>
      </c>
      <c r="F3" s="77"/>
      <c r="G3" s="77"/>
      <c r="H3" s="78"/>
      <c r="J3" s="45" t="s">
        <v>42</v>
      </c>
      <c r="K3" s="77"/>
      <c r="L3" s="77"/>
      <c r="M3" s="78"/>
      <c r="O3" s="45" t="s">
        <v>44</v>
      </c>
      <c r="P3" s="77"/>
      <c r="Q3" s="77"/>
      <c r="R3" s="78"/>
      <c r="T3" s="45" t="s">
        <v>45</v>
      </c>
      <c r="U3" s="77"/>
      <c r="V3" s="77"/>
      <c r="W3" s="78"/>
      <c r="Y3" s="45" t="s">
        <v>46</v>
      </c>
      <c r="Z3" s="77"/>
      <c r="AA3" s="77"/>
      <c r="AB3" s="78"/>
      <c r="AD3" s="45" t="s">
        <v>47</v>
      </c>
      <c r="AE3" s="77"/>
      <c r="AF3" s="77"/>
      <c r="AG3" s="78"/>
    </row>
    <row r="4" spans="2:33">
      <c r="B4" s="43"/>
      <c r="C4" s="44"/>
      <c r="D4" s="44"/>
      <c r="E4" s="45"/>
      <c r="F4" s="46" t="s">
        <v>34</v>
      </c>
      <c r="G4" s="45"/>
      <c r="H4" s="47" t="s">
        <v>35</v>
      </c>
      <c r="J4" s="45"/>
      <c r="K4" s="46" t="s">
        <v>34</v>
      </c>
      <c r="L4" s="45"/>
      <c r="M4" s="47" t="s">
        <v>35</v>
      </c>
      <c r="O4" s="45"/>
      <c r="P4" s="46" t="s">
        <v>34</v>
      </c>
      <c r="Q4" s="45"/>
      <c r="R4" s="47" t="s">
        <v>35</v>
      </c>
      <c r="T4" s="45"/>
      <c r="U4" s="46" t="s">
        <v>34</v>
      </c>
      <c r="V4" s="45"/>
      <c r="W4" s="47" t="s">
        <v>35</v>
      </c>
      <c r="Y4" s="45"/>
      <c r="Z4" s="46" t="s">
        <v>34</v>
      </c>
      <c r="AA4" s="45"/>
      <c r="AB4" s="47" t="s">
        <v>35</v>
      </c>
      <c r="AD4" s="45"/>
      <c r="AE4" s="46" t="s">
        <v>34</v>
      </c>
      <c r="AF4" s="45"/>
      <c r="AG4" s="47" t="s">
        <v>35</v>
      </c>
    </row>
    <row r="5" spans="2:33" ht="19.5" customHeight="1">
      <c r="B5" s="83" t="s">
        <v>25</v>
      </c>
      <c r="C5" s="83" t="s">
        <v>8</v>
      </c>
      <c r="D5" s="1" t="s">
        <v>1</v>
      </c>
      <c r="E5" s="15">
        <v>1514706</v>
      </c>
      <c r="F5" s="48"/>
      <c r="G5" s="41"/>
      <c r="H5" s="42"/>
      <c r="J5" s="15">
        <v>2191248</v>
      </c>
      <c r="K5" s="48"/>
      <c r="L5" s="41"/>
      <c r="M5" s="42"/>
      <c r="N5" s="37"/>
      <c r="O5" s="15">
        <v>787232</v>
      </c>
      <c r="P5" s="48"/>
      <c r="Q5" s="41"/>
      <c r="R5" s="42"/>
      <c r="T5" s="15">
        <v>1196512</v>
      </c>
      <c r="U5" s="48"/>
      <c r="V5" s="41"/>
      <c r="W5" s="42"/>
      <c r="Y5" s="15">
        <v>831448</v>
      </c>
      <c r="Z5" s="48"/>
      <c r="AA5" s="41"/>
      <c r="AB5" s="42"/>
      <c r="AD5" s="15">
        <v>751548</v>
      </c>
      <c r="AE5" s="48"/>
      <c r="AF5" s="41"/>
      <c r="AG5" s="42"/>
    </row>
    <row r="6" spans="2:33">
      <c r="B6" s="84"/>
      <c r="C6" s="85"/>
      <c r="D6" s="2" t="s">
        <v>0</v>
      </c>
      <c r="E6" s="16">
        <v>141385</v>
      </c>
      <c r="F6" s="49"/>
      <c r="G6" s="44"/>
      <c r="H6" s="50"/>
      <c r="J6" s="16">
        <v>345947</v>
      </c>
      <c r="K6" s="49"/>
      <c r="L6" s="44"/>
      <c r="M6" s="50"/>
      <c r="N6" s="37"/>
      <c r="O6" s="16">
        <v>101179</v>
      </c>
      <c r="P6" s="49"/>
      <c r="Q6" s="44"/>
      <c r="R6" s="50"/>
      <c r="T6" s="16">
        <v>131791</v>
      </c>
      <c r="U6" s="49"/>
      <c r="V6" s="44"/>
      <c r="W6" s="50"/>
      <c r="Y6" s="16">
        <v>74027</v>
      </c>
      <c r="Z6" s="49"/>
      <c r="AA6" s="44"/>
      <c r="AB6" s="50"/>
      <c r="AD6" s="16">
        <v>125142</v>
      </c>
      <c r="AE6" s="49"/>
      <c r="AF6" s="44"/>
      <c r="AG6" s="50"/>
    </row>
    <row r="7" spans="2:33">
      <c r="B7" s="84"/>
      <c r="C7" s="29" t="s">
        <v>9</v>
      </c>
      <c r="D7" s="3" t="s">
        <v>3</v>
      </c>
      <c r="E7" s="80"/>
      <c r="F7" s="19">
        <v>473969</v>
      </c>
      <c r="G7" s="44"/>
      <c r="H7" s="50"/>
      <c r="J7" s="80"/>
      <c r="K7" s="19">
        <v>809614</v>
      </c>
      <c r="L7" s="44"/>
      <c r="M7" s="50"/>
      <c r="N7" s="37"/>
      <c r="O7" s="80"/>
      <c r="P7" s="19">
        <v>267655</v>
      </c>
      <c r="Q7" s="44"/>
      <c r="R7" s="50"/>
      <c r="T7" s="80"/>
      <c r="U7" s="19">
        <v>390183</v>
      </c>
      <c r="V7" s="44"/>
      <c r="W7" s="50"/>
      <c r="Y7" s="80"/>
      <c r="Z7" s="19">
        <v>428664</v>
      </c>
      <c r="AA7" s="44"/>
      <c r="AB7" s="50"/>
      <c r="AD7" s="80"/>
      <c r="AE7" s="19">
        <v>373454</v>
      </c>
      <c r="AF7" s="44"/>
      <c r="AG7" s="50"/>
    </row>
    <row r="8" spans="2:33">
      <c r="B8" s="84"/>
      <c r="C8" s="86" t="s">
        <v>7</v>
      </c>
      <c r="D8" s="4" t="s">
        <v>2</v>
      </c>
      <c r="E8" s="80"/>
      <c r="F8" s="17">
        <v>802830</v>
      </c>
      <c r="G8" s="44"/>
      <c r="H8" s="50"/>
      <c r="J8" s="80"/>
      <c r="K8" s="17">
        <f>989909+12550</f>
        <v>1002459</v>
      </c>
      <c r="L8" s="44"/>
      <c r="M8" s="50"/>
      <c r="N8" s="37"/>
      <c r="O8" s="80"/>
      <c r="P8" s="17">
        <v>411109</v>
      </c>
      <c r="Q8" s="44"/>
      <c r="R8" s="50"/>
      <c r="T8" s="80"/>
      <c r="U8" s="17">
        <v>560626</v>
      </c>
      <c r="V8" s="44"/>
      <c r="W8" s="50"/>
      <c r="Y8" s="80"/>
      <c r="Z8" s="17">
        <v>300987</v>
      </c>
      <c r="AA8" s="44"/>
      <c r="AB8" s="50"/>
      <c r="AD8" s="80"/>
      <c r="AE8" s="17">
        <v>320524</v>
      </c>
      <c r="AF8" s="44"/>
      <c r="AG8" s="50"/>
    </row>
    <row r="9" spans="2:33">
      <c r="B9" s="85"/>
      <c r="C9" s="87"/>
      <c r="D9" s="5" t="s">
        <v>6</v>
      </c>
      <c r="E9" s="81"/>
      <c r="F9" s="18">
        <v>379291</v>
      </c>
      <c r="G9" s="51"/>
      <c r="H9" s="52"/>
      <c r="J9" s="81"/>
      <c r="K9" s="18">
        <v>725122</v>
      </c>
      <c r="L9" s="51"/>
      <c r="M9" s="52"/>
      <c r="N9" s="37"/>
      <c r="O9" s="81"/>
      <c r="P9" s="18">
        <v>209646</v>
      </c>
      <c r="Q9" s="51"/>
      <c r="R9" s="52"/>
      <c r="T9" s="81"/>
      <c r="U9" s="18">
        <v>377494</v>
      </c>
      <c r="V9" s="51"/>
      <c r="W9" s="52"/>
      <c r="Y9" s="81"/>
      <c r="Z9" s="18">
        <v>176065</v>
      </c>
      <c r="AA9" s="51"/>
      <c r="AB9" s="52"/>
      <c r="AD9" s="81"/>
      <c r="AE9" s="18">
        <v>182712</v>
      </c>
      <c r="AF9" s="51"/>
      <c r="AG9" s="52"/>
    </row>
    <row r="10" spans="2:33">
      <c r="B10" s="53"/>
      <c r="C10" s="54"/>
      <c r="D10" s="55"/>
      <c r="E10" s="55"/>
      <c r="F10" s="56"/>
      <c r="G10" s="36"/>
      <c r="H10" s="37"/>
      <c r="I10" s="37"/>
      <c r="J10" s="55"/>
      <c r="K10" s="56"/>
      <c r="L10" s="36"/>
      <c r="M10" s="37"/>
      <c r="N10" s="37"/>
      <c r="O10" s="55"/>
      <c r="P10" s="56"/>
      <c r="Q10" s="36"/>
      <c r="R10" s="37"/>
      <c r="S10" s="37"/>
      <c r="T10" s="55"/>
      <c r="U10" s="56"/>
      <c r="V10" s="36"/>
      <c r="W10" s="37"/>
      <c r="X10" s="37"/>
      <c r="Y10" s="55"/>
      <c r="Z10" s="56"/>
      <c r="AA10" s="36"/>
      <c r="AB10" s="37"/>
      <c r="AC10" s="37"/>
      <c r="AD10" s="55"/>
      <c r="AE10" s="56"/>
      <c r="AF10" s="36"/>
      <c r="AG10" s="37"/>
    </row>
    <row r="11" spans="2:33">
      <c r="B11" s="83" t="s">
        <v>26</v>
      </c>
      <c r="C11" s="82" t="s">
        <v>19</v>
      </c>
      <c r="D11" s="3" t="s">
        <v>10</v>
      </c>
      <c r="E11" s="57"/>
      <c r="F11" s="41"/>
      <c r="G11" s="19">
        <v>35966</v>
      </c>
      <c r="H11" s="79"/>
      <c r="J11" s="57"/>
      <c r="K11" s="41"/>
      <c r="L11" s="19">
        <v>43964</v>
      </c>
      <c r="M11" s="79"/>
      <c r="N11" s="53"/>
      <c r="O11" s="57"/>
      <c r="P11" s="41"/>
      <c r="Q11" s="19">
        <v>15584</v>
      </c>
      <c r="R11" s="79"/>
      <c r="T11" s="57"/>
      <c r="U11" s="41"/>
      <c r="V11" s="19">
        <v>20228</v>
      </c>
      <c r="W11" s="79"/>
      <c r="Y11" s="57"/>
      <c r="Z11" s="41"/>
      <c r="AA11" s="19">
        <v>31707</v>
      </c>
      <c r="AB11" s="79"/>
      <c r="AD11" s="57"/>
      <c r="AE11" s="41"/>
      <c r="AF11" s="19">
        <v>17858</v>
      </c>
      <c r="AG11" s="79"/>
    </row>
    <row r="12" spans="2:33" ht="19.5" customHeight="1">
      <c r="B12" s="84"/>
      <c r="C12" s="83" t="s">
        <v>17</v>
      </c>
      <c r="D12" s="7" t="s">
        <v>16</v>
      </c>
      <c r="E12" s="58"/>
      <c r="F12" s="44"/>
      <c r="G12" s="20">
        <v>18191</v>
      </c>
      <c r="H12" s="59"/>
      <c r="J12" s="58"/>
      <c r="K12" s="44"/>
      <c r="L12" s="20">
        <v>21799</v>
      </c>
      <c r="M12" s="59"/>
      <c r="N12" s="37"/>
      <c r="O12" s="58"/>
      <c r="P12" s="44"/>
      <c r="Q12" s="20">
        <v>8266</v>
      </c>
      <c r="R12" s="59"/>
      <c r="T12" s="58"/>
      <c r="U12" s="44"/>
      <c r="V12" s="20">
        <v>15770</v>
      </c>
      <c r="W12" s="59"/>
      <c r="Y12" s="58"/>
      <c r="Z12" s="44"/>
      <c r="AA12" s="20">
        <v>9250</v>
      </c>
      <c r="AB12" s="59"/>
      <c r="AD12" s="58"/>
      <c r="AE12" s="44"/>
      <c r="AF12" s="20">
        <v>10561</v>
      </c>
      <c r="AG12" s="59"/>
    </row>
    <row r="13" spans="2:33">
      <c r="B13" s="84"/>
      <c r="C13" s="84"/>
      <c r="D13" s="8" t="s">
        <v>15</v>
      </c>
      <c r="E13" s="58"/>
      <c r="F13" s="60"/>
      <c r="G13" s="21">
        <v>8552</v>
      </c>
      <c r="H13" s="59"/>
      <c r="J13" s="58"/>
      <c r="K13" s="60"/>
      <c r="L13" s="21">
        <v>17115</v>
      </c>
      <c r="M13" s="59"/>
      <c r="N13" s="37"/>
      <c r="O13" s="58"/>
      <c r="P13" s="60"/>
      <c r="Q13" s="21">
        <v>4423</v>
      </c>
      <c r="R13" s="59"/>
      <c r="T13" s="58"/>
      <c r="U13" s="60"/>
      <c r="V13" s="21">
        <v>8616</v>
      </c>
      <c r="W13" s="59"/>
      <c r="Y13" s="58"/>
      <c r="Z13" s="60"/>
      <c r="AA13" s="21">
        <v>3151</v>
      </c>
      <c r="AB13" s="59"/>
      <c r="AD13" s="58"/>
      <c r="AE13" s="60"/>
      <c r="AF13" s="21">
        <v>13120</v>
      </c>
      <c r="AG13" s="59"/>
    </row>
    <row r="14" spans="2:33">
      <c r="B14" s="84"/>
      <c r="C14" s="84"/>
      <c r="D14" s="9" t="s">
        <v>14</v>
      </c>
      <c r="E14" s="58"/>
      <c r="F14" s="60"/>
      <c r="G14" s="22">
        <v>8343</v>
      </c>
      <c r="H14" s="59"/>
      <c r="J14" s="58"/>
      <c r="K14" s="60"/>
      <c r="L14" s="22">
        <v>14228</v>
      </c>
      <c r="M14" s="59"/>
      <c r="N14" s="37"/>
      <c r="O14" s="58"/>
      <c r="P14" s="60"/>
      <c r="Q14" s="22">
        <v>5004</v>
      </c>
      <c r="R14" s="59"/>
      <c r="T14" s="58"/>
      <c r="U14" s="60"/>
      <c r="V14" s="22">
        <v>7327</v>
      </c>
      <c r="W14" s="59"/>
      <c r="Y14" s="58"/>
      <c r="Z14" s="60"/>
      <c r="AA14" s="22">
        <v>3173</v>
      </c>
      <c r="AB14" s="59"/>
      <c r="AD14" s="58"/>
      <c r="AE14" s="60"/>
      <c r="AF14" s="22">
        <v>2278</v>
      </c>
      <c r="AG14" s="59"/>
    </row>
    <row r="15" spans="2:33">
      <c r="B15" s="84"/>
      <c r="C15" s="84"/>
      <c r="D15" s="10" t="s">
        <v>18</v>
      </c>
      <c r="E15" s="58"/>
      <c r="F15" s="60"/>
      <c r="G15" s="23">
        <v>124154</v>
      </c>
      <c r="H15" s="59"/>
      <c r="J15" s="58"/>
      <c r="K15" s="60"/>
      <c r="L15" s="23">
        <v>228853</v>
      </c>
      <c r="M15" s="59"/>
      <c r="N15" s="37"/>
      <c r="O15" s="58"/>
      <c r="P15" s="60"/>
      <c r="Q15" s="23">
        <v>38935</v>
      </c>
      <c r="R15" s="59"/>
      <c r="T15" s="58"/>
      <c r="U15" s="60"/>
      <c r="V15" s="23">
        <v>96267</v>
      </c>
      <c r="W15" s="59"/>
      <c r="Y15" s="58"/>
      <c r="Z15" s="60"/>
      <c r="AA15" s="23">
        <v>39328</v>
      </c>
      <c r="AB15" s="59"/>
      <c r="AD15" s="58"/>
      <c r="AE15" s="60"/>
      <c r="AF15" s="23">
        <v>52418</v>
      </c>
      <c r="AG15" s="59"/>
    </row>
    <row r="16" spans="2:33">
      <c r="B16" s="84"/>
      <c r="C16" s="85"/>
      <c r="D16" s="11" t="s">
        <v>5</v>
      </c>
      <c r="E16" s="58"/>
      <c r="F16" s="44"/>
      <c r="G16" s="24">
        <v>467065</v>
      </c>
      <c r="H16" s="81"/>
      <c r="J16" s="58"/>
      <c r="K16" s="44"/>
      <c r="L16" s="24">
        <v>866629</v>
      </c>
      <c r="M16" s="81"/>
      <c r="N16" s="53"/>
      <c r="O16" s="58"/>
      <c r="P16" s="44"/>
      <c r="Q16" s="24">
        <v>244326</v>
      </c>
      <c r="R16" s="81"/>
      <c r="T16" s="58"/>
      <c r="U16" s="44"/>
      <c r="V16" s="24">
        <v>396761</v>
      </c>
      <c r="W16" s="81"/>
      <c r="Y16" s="58"/>
      <c r="Z16" s="44"/>
      <c r="AA16" s="24">
        <v>207148</v>
      </c>
      <c r="AB16" s="81"/>
      <c r="AD16" s="58"/>
      <c r="AE16" s="44"/>
      <c r="AF16" s="24">
        <v>345226</v>
      </c>
      <c r="AG16" s="81"/>
    </row>
    <row r="17" spans="2:33">
      <c r="B17" s="84"/>
      <c r="C17" s="83" t="s">
        <v>13</v>
      </c>
      <c r="D17" s="88" t="s">
        <v>36</v>
      </c>
      <c r="E17" s="58"/>
      <c r="F17" s="61"/>
      <c r="G17" s="62"/>
      <c r="H17" s="89"/>
      <c r="J17" s="58"/>
      <c r="K17" s="61"/>
      <c r="L17" s="62"/>
      <c r="M17" s="89"/>
      <c r="N17" s="63"/>
      <c r="O17" s="58"/>
      <c r="P17" s="61"/>
      <c r="Q17" s="62"/>
      <c r="R17" s="89"/>
      <c r="T17" s="58"/>
      <c r="U17" s="61"/>
      <c r="V17" s="62"/>
      <c r="W17" s="89"/>
      <c r="Y17" s="58"/>
      <c r="Z17" s="61"/>
      <c r="AA17" s="62"/>
      <c r="AB17" s="89"/>
      <c r="AD17" s="58"/>
      <c r="AE17" s="61"/>
      <c r="AF17" s="62"/>
      <c r="AG17" s="89"/>
    </row>
    <row r="18" spans="2:33">
      <c r="B18" s="84"/>
      <c r="C18" s="84"/>
      <c r="D18" s="13" t="s">
        <v>11</v>
      </c>
      <c r="E18" s="58"/>
      <c r="F18" s="60"/>
      <c r="G18" s="64"/>
      <c r="H18" s="26">
        <v>4103</v>
      </c>
      <c r="J18" s="58"/>
      <c r="K18" s="60"/>
      <c r="L18" s="64"/>
      <c r="M18" s="26">
        <v>16393</v>
      </c>
      <c r="N18" s="63"/>
      <c r="O18" s="58"/>
      <c r="P18" s="60"/>
      <c r="Q18" s="64"/>
      <c r="R18" s="26">
        <v>2349</v>
      </c>
      <c r="T18" s="58"/>
      <c r="U18" s="60"/>
      <c r="V18" s="64"/>
      <c r="W18" s="26">
        <v>4523</v>
      </c>
      <c r="Y18" s="58"/>
      <c r="Z18" s="60"/>
      <c r="AA18" s="64"/>
      <c r="AB18" s="26">
        <v>16558</v>
      </c>
      <c r="AD18" s="58"/>
      <c r="AE18" s="60"/>
      <c r="AF18" s="64"/>
      <c r="AG18" s="26">
        <v>3619</v>
      </c>
    </row>
    <row r="19" spans="2:33">
      <c r="B19" s="84"/>
      <c r="C19" s="84"/>
      <c r="D19" s="12" t="s">
        <v>4</v>
      </c>
      <c r="E19" s="58"/>
      <c r="F19" s="60"/>
      <c r="G19" s="64"/>
      <c r="H19" s="25">
        <v>653874</v>
      </c>
      <c r="J19" s="58"/>
      <c r="K19" s="60"/>
      <c r="L19" s="64"/>
      <c r="M19" s="25">
        <v>1164243</v>
      </c>
      <c r="N19" s="63"/>
      <c r="O19" s="58"/>
      <c r="P19" s="60"/>
      <c r="Q19" s="64"/>
      <c r="R19" s="25">
        <v>312751</v>
      </c>
      <c r="T19" s="58"/>
      <c r="U19" s="60"/>
      <c r="V19" s="64"/>
      <c r="W19" s="25">
        <v>534132</v>
      </c>
      <c r="Y19" s="58"/>
      <c r="Z19" s="60"/>
      <c r="AA19" s="64"/>
      <c r="AB19" s="25">
        <v>274796</v>
      </c>
      <c r="AD19" s="58"/>
      <c r="AE19" s="60"/>
      <c r="AF19" s="64"/>
      <c r="AG19" s="25">
        <v>433669</v>
      </c>
    </row>
    <row r="20" spans="2:33">
      <c r="B20" s="85"/>
      <c r="C20" s="85"/>
      <c r="D20" s="14" t="s">
        <v>12</v>
      </c>
      <c r="E20" s="65"/>
      <c r="F20" s="90"/>
      <c r="G20" s="66"/>
      <c r="H20" s="27">
        <v>4296</v>
      </c>
      <c r="J20" s="65"/>
      <c r="K20" s="90"/>
      <c r="L20" s="66"/>
      <c r="M20" s="27">
        <v>11955</v>
      </c>
      <c r="N20" s="63"/>
      <c r="O20" s="65"/>
      <c r="P20" s="90"/>
      <c r="Q20" s="66"/>
      <c r="R20" s="27">
        <v>1438</v>
      </c>
      <c r="T20" s="65"/>
      <c r="U20" s="90"/>
      <c r="V20" s="66"/>
      <c r="W20" s="27">
        <v>6315</v>
      </c>
      <c r="Y20" s="65"/>
      <c r="Z20" s="90"/>
      <c r="AA20" s="66"/>
      <c r="AB20" s="27">
        <v>2404</v>
      </c>
      <c r="AD20" s="65"/>
      <c r="AE20" s="90"/>
      <c r="AF20" s="66"/>
      <c r="AG20" s="27">
        <v>6856</v>
      </c>
    </row>
    <row r="21" spans="2:33">
      <c r="E21" s="67"/>
      <c r="H21" s="28" t="s">
        <v>24</v>
      </c>
      <c r="J21" s="67"/>
      <c r="M21" s="28" t="s">
        <v>24</v>
      </c>
      <c r="O21" s="67"/>
      <c r="R21" s="28" t="s">
        <v>24</v>
      </c>
      <c r="T21" s="67"/>
      <c r="W21" s="28" t="s">
        <v>24</v>
      </c>
      <c r="Y21" s="67"/>
      <c r="AB21" s="28" t="s">
        <v>24</v>
      </c>
      <c r="AD21" s="67"/>
      <c r="AG21" s="28" t="s">
        <v>24</v>
      </c>
    </row>
    <row r="22" spans="2:33">
      <c r="B22" s="68"/>
      <c r="C22" s="38"/>
      <c r="D22" s="69"/>
      <c r="E22" s="45" t="str">
        <f>E3</f>
        <v>東武鉄道2019年</v>
      </c>
      <c r="F22" s="77"/>
      <c r="G22" s="77"/>
      <c r="H22" s="78"/>
      <c r="J22" s="45" t="str">
        <f>J3</f>
        <v>東急2019年</v>
      </c>
      <c r="K22" s="77"/>
      <c r="L22" s="77"/>
      <c r="M22" s="78"/>
      <c r="O22" s="45" t="str">
        <f>O3</f>
        <v>京浜急行電鉄2020年</v>
      </c>
      <c r="P22" s="77"/>
      <c r="Q22" s="77"/>
      <c r="R22" s="78"/>
      <c r="T22" s="45" t="str">
        <f>T3</f>
        <v>小田急電鉄2019年</v>
      </c>
      <c r="U22" s="77"/>
      <c r="V22" s="77"/>
      <c r="W22" s="78"/>
      <c r="Y22" s="45" t="str">
        <f>Y3</f>
        <v>京成電鉄2020年</v>
      </c>
      <c r="Z22" s="77"/>
      <c r="AA22" s="77"/>
      <c r="AB22" s="78"/>
      <c r="AD22" s="45" t="str">
        <f>AD3</f>
        <v>京王電鉄2019年</v>
      </c>
      <c r="AE22" s="77"/>
      <c r="AF22" s="77"/>
      <c r="AG22" s="78"/>
    </row>
    <row r="23" spans="2:33" ht="18.75" customHeight="1">
      <c r="B23" s="37"/>
      <c r="C23" s="38"/>
      <c r="D23" s="32" t="s">
        <v>27</v>
      </c>
      <c r="E23" s="70"/>
      <c r="F23" s="35"/>
      <c r="G23" s="71">
        <f>H19-G16</f>
        <v>186809</v>
      </c>
      <c r="H23" s="72"/>
      <c r="J23" s="70"/>
      <c r="K23" s="35"/>
      <c r="L23" s="71">
        <f>M19-L16</f>
        <v>297614</v>
      </c>
      <c r="M23" s="72"/>
      <c r="O23" s="70"/>
      <c r="P23" s="35"/>
      <c r="Q23" s="71">
        <f>R19-Q16</f>
        <v>68425</v>
      </c>
      <c r="R23" s="72"/>
      <c r="T23" s="70"/>
      <c r="U23" s="35"/>
      <c r="V23" s="71">
        <f>W19-V16</f>
        <v>137371</v>
      </c>
      <c r="W23" s="72"/>
      <c r="Y23" s="70"/>
      <c r="Z23" s="35"/>
      <c r="AA23" s="71">
        <f>AB19-AA16</f>
        <v>67648</v>
      </c>
      <c r="AB23" s="72"/>
      <c r="AD23" s="70"/>
      <c r="AE23" s="35"/>
      <c r="AF23" s="71">
        <f>AG19-AF16</f>
        <v>88443</v>
      </c>
      <c r="AG23" s="72"/>
    </row>
    <row r="24" spans="2:33">
      <c r="B24" s="37"/>
      <c r="C24" s="38"/>
      <c r="D24" s="32" t="s">
        <v>28</v>
      </c>
      <c r="E24" s="70"/>
      <c r="F24" s="35"/>
      <c r="G24" s="71">
        <f>H19-SUM(G15:G16)</f>
        <v>62655</v>
      </c>
      <c r="H24" s="72"/>
      <c r="J24" s="70"/>
      <c r="K24" s="35"/>
      <c r="L24" s="71">
        <f>M19-SUM(L15:L16)</f>
        <v>68761</v>
      </c>
      <c r="M24" s="72"/>
      <c r="N24" s="30"/>
      <c r="O24" s="70"/>
      <c r="P24" s="35"/>
      <c r="Q24" s="71">
        <f>R19-SUM(Q15:Q16)</f>
        <v>29490</v>
      </c>
      <c r="R24" s="72"/>
      <c r="T24" s="70"/>
      <c r="U24" s="35"/>
      <c r="V24" s="71">
        <f>W19-SUM(V15:V16)</f>
        <v>41104</v>
      </c>
      <c r="W24" s="72"/>
      <c r="Y24" s="70"/>
      <c r="Z24" s="35"/>
      <c r="AA24" s="71">
        <f>AB19-SUM(AA15:AA16)</f>
        <v>28320</v>
      </c>
      <c r="AB24" s="72"/>
      <c r="AD24" s="70"/>
      <c r="AE24" s="35"/>
      <c r="AF24" s="71">
        <f>AG19-SUM(AF15:AF16)</f>
        <v>36025</v>
      </c>
      <c r="AG24" s="72"/>
    </row>
    <row r="25" spans="2:33">
      <c r="B25" s="37"/>
      <c r="C25" s="38"/>
      <c r="D25" s="33" t="s">
        <v>29</v>
      </c>
      <c r="E25" s="70"/>
      <c r="F25" s="35"/>
      <c r="G25" s="71">
        <f>H19+H18-SUM(G14:G16)</f>
        <v>58415</v>
      </c>
      <c r="H25" s="72"/>
      <c r="J25" s="70"/>
      <c r="K25" s="35"/>
      <c r="L25" s="71">
        <f>M19+M18-SUM(L14:L16)</f>
        <v>70926</v>
      </c>
      <c r="M25" s="72"/>
      <c r="N25" s="31"/>
      <c r="O25" s="70"/>
      <c r="P25" s="35"/>
      <c r="Q25" s="71">
        <f>R19+R18-SUM(Q14:Q16)</f>
        <v>26835</v>
      </c>
      <c r="R25" s="72"/>
      <c r="T25" s="70"/>
      <c r="U25" s="35"/>
      <c r="V25" s="71">
        <f>W19+W18-SUM(V14:V16)</f>
        <v>38300</v>
      </c>
      <c r="W25" s="72"/>
      <c r="Y25" s="70"/>
      <c r="Z25" s="35"/>
      <c r="AA25" s="71">
        <f>AB19+AB18-SUM(AA14:AA16)</f>
        <v>41705</v>
      </c>
      <c r="AB25" s="72"/>
      <c r="AD25" s="70"/>
      <c r="AE25" s="35"/>
      <c r="AF25" s="71">
        <f>AG19+AG18-SUM(AF14:AF16)</f>
        <v>37366</v>
      </c>
      <c r="AG25" s="72"/>
    </row>
    <row r="26" spans="2:33" ht="19.5" customHeight="1">
      <c r="B26" s="37"/>
      <c r="C26" s="39"/>
      <c r="D26" s="34" t="s">
        <v>31</v>
      </c>
      <c r="E26" s="70"/>
      <c r="F26" s="35"/>
      <c r="G26" s="71">
        <f>H19+H18+H20-SUM(G13:G16)</f>
        <v>54159</v>
      </c>
      <c r="H26" s="72"/>
      <c r="J26" s="70"/>
      <c r="K26" s="35"/>
      <c r="L26" s="71">
        <f>M19+M18+M20-SUM(L13:L16)</f>
        <v>65766</v>
      </c>
      <c r="M26" s="72"/>
      <c r="N26" s="30"/>
      <c r="O26" s="70"/>
      <c r="P26" s="35"/>
      <c r="Q26" s="71">
        <f>R19+R18+R20-SUM(Q13:Q16)</f>
        <v>23850</v>
      </c>
      <c r="R26" s="72"/>
      <c r="T26" s="70"/>
      <c r="U26" s="35"/>
      <c r="V26" s="71">
        <f>W19+W18+W20-SUM(V13:V16)</f>
        <v>35999</v>
      </c>
      <c r="W26" s="72"/>
      <c r="Y26" s="70"/>
      <c r="Z26" s="35"/>
      <c r="AA26" s="71">
        <f>AB19+AB18+AB20-SUM(AA13:AA16)</f>
        <v>40958</v>
      </c>
      <c r="AB26" s="72"/>
      <c r="AD26" s="70"/>
      <c r="AE26" s="35"/>
      <c r="AF26" s="71">
        <f>AG19+AG18+AG20-SUM(AF13:AF16)</f>
        <v>31102</v>
      </c>
      <c r="AG26" s="72"/>
    </row>
    <row r="27" spans="2:33" ht="19.5" customHeight="1">
      <c r="B27" s="37"/>
      <c r="C27" s="39"/>
      <c r="D27" s="6" t="s">
        <v>30</v>
      </c>
      <c r="E27" s="70"/>
      <c r="F27" s="35"/>
      <c r="G27" s="71">
        <f>H19+H18+H20-SUM(G12:G16)</f>
        <v>35968</v>
      </c>
      <c r="H27" s="72"/>
      <c r="J27" s="70"/>
      <c r="K27" s="35"/>
      <c r="L27" s="71">
        <f>M19+M18+M20-SUM(L12:L16)</f>
        <v>43967</v>
      </c>
      <c r="M27" s="72"/>
      <c r="N27" s="31"/>
      <c r="O27" s="70"/>
      <c r="P27" s="35"/>
      <c r="Q27" s="71">
        <f>R19+R18+R20-SUM(Q12:Q16)</f>
        <v>15584</v>
      </c>
      <c r="R27" s="72"/>
      <c r="T27" s="70"/>
      <c r="U27" s="35"/>
      <c r="V27" s="71">
        <f>W19+W18+W20-SUM(V12:V16)</f>
        <v>20229</v>
      </c>
      <c r="W27" s="72"/>
      <c r="Y27" s="70"/>
      <c r="Z27" s="35"/>
      <c r="AA27" s="71">
        <f>AB19+AB18+AB20-SUM(AA12:AA16)</f>
        <v>31708</v>
      </c>
      <c r="AB27" s="72"/>
      <c r="AD27" s="70"/>
      <c r="AE27" s="35"/>
      <c r="AF27" s="71">
        <f>AG19+AG18+AG20-SUM(AF12:AF16)</f>
        <v>20541</v>
      </c>
      <c r="AG27" s="72"/>
    </row>
    <row r="28" spans="2:33">
      <c r="B28" s="37"/>
      <c r="C28" s="38"/>
      <c r="D28" s="32" t="s">
        <v>20</v>
      </c>
      <c r="E28" s="70"/>
      <c r="F28" s="35"/>
      <c r="G28" s="73">
        <f>G23/H$19</f>
        <v>0.28569571507660496</v>
      </c>
      <c r="H28" s="72"/>
      <c r="J28" s="70"/>
      <c r="K28" s="35"/>
      <c r="L28" s="73">
        <f>L23/M$19</f>
        <v>0.2556287647853584</v>
      </c>
      <c r="M28" s="72"/>
      <c r="O28" s="70"/>
      <c r="P28" s="35"/>
      <c r="Q28" s="73">
        <f>Q23/R$19</f>
        <v>0.21878427247235022</v>
      </c>
      <c r="R28" s="72"/>
      <c r="T28" s="70"/>
      <c r="U28" s="35"/>
      <c r="V28" s="73">
        <f>V23/W$19</f>
        <v>0.25718548972913063</v>
      </c>
      <c r="W28" s="72"/>
      <c r="Y28" s="70"/>
      <c r="Z28" s="35"/>
      <c r="AA28" s="73">
        <f>AA23/AB$19</f>
        <v>0.2461753446192812</v>
      </c>
      <c r="AB28" s="72"/>
      <c r="AD28" s="70"/>
      <c r="AE28" s="35"/>
      <c r="AF28" s="73">
        <f>AF23/AG$19</f>
        <v>0.2039412547357547</v>
      </c>
      <c r="AG28" s="72"/>
    </row>
    <row r="29" spans="2:33" ht="18.75" customHeight="1">
      <c r="B29" s="37"/>
      <c r="C29" s="38"/>
      <c r="D29" s="32" t="s">
        <v>21</v>
      </c>
      <c r="E29" s="70"/>
      <c r="F29" s="35"/>
      <c r="G29" s="73">
        <f>G24/H$19</f>
        <v>9.5821213261270521E-2</v>
      </c>
      <c r="H29" s="72"/>
      <c r="J29" s="70"/>
      <c r="K29" s="35"/>
      <c r="L29" s="73">
        <f>L24/M$19</f>
        <v>5.9060694373940834E-2</v>
      </c>
      <c r="M29" s="72"/>
      <c r="O29" s="70"/>
      <c r="P29" s="35"/>
      <c r="Q29" s="73">
        <f>Q24/R$19</f>
        <v>9.4292264453191194E-2</v>
      </c>
      <c r="R29" s="72"/>
      <c r="T29" s="70"/>
      <c r="U29" s="35"/>
      <c r="V29" s="73">
        <f>V24/W$19</f>
        <v>7.6954760246530821E-2</v>
      </c>
      <c r="W29" s="72"/>
      <c r="Y29" s="70"/>
      <c r="Z29" s="35"/>
      <c r="AA29" s="73">
        <f>AA24/AB$19</f>
        <v>0.1030582686793112</v>
      </c>
      <c r="AB29" s="72"/>
      <c r="AD29" s="70"/>
      <c r="AE29" s="35"/>
      <c r="AF29" s="73">
        <f>AF24/AG$19</f>
        <v>8.3070267877113649E-2</v>
      </c>
      <c r="AG29" s="72"/>
    </row>
    <row r="30" spans="2:33" ht="18.75" customHeight="1">
      <c r="B30" s="37"/>
      <c r="C30" s="38"/>
      <c r="D30" s="33" t="s">
        <v>22</v>
      </c>
      <c r="E30" s="70"/>
      <c r="F30" s="35"/>
      <c r="G30" s="73">
        <f>G25/H$19</f>
        <v>8.9336783539336329E-2</v>
      </c>
      <c r="H30" s="72"/>
      <c r="J30" s="70"/>
      <c r="K30" s="35"/>
      <c r="L30" s="73">
        <f>L25/M$19</f>
        <v>6.0920271798928574E-2</v>
      </c>
      <c r="M30" s="72"/>
      <c r="O30" s="70"/>
      <c r="P30" s="35"/>
      <c r="Q30" s="73">
        <f>Q25/R$19</f>
        <v>8.5803082963763502E-2</v>
      </c>
      <c r="R30" s="72"/>
      <c r="T30" s="70"/>
      <c r="U30" s="35"/>
      <c r="V30" s="73">
        <f>V25/W$19</f>
        <v>7.1705121580433295E-2</v>
      </c>
      <c r="W30" s="72"/>
      <c r="Y30" s="70"/>
      <c r="Z30" s="35"/>
      <c r="AA30" s="73">
        <f>AA25/AB$19</f>
        <v>0.15176712907029213</v>
      </c>
      <c r="AB30" s="72"/>
      <c r="AD30" s="70"/>
      <c r="AE30" s="35"/>
      <c r="AF30" s="73">
        <f>AF25/AG$19</f>
        <v>8.6162487980464358E-2</v>
      </c>
      <c r="AG30" s="72"/>
    </row>
    <row r="31" spans="2:33" ht="18.75" customHeight="1">
      <c r="B31" s="37"/>
      <c r="C31" s="39"/>
      <c r="D31" s="34" t="s">
        <v>32</v>
      </c>
      <c r="E31" s="70"/>
      <c r="F31" s="35"/>
      <c r="G31" s="73">
        <f>G26/H$19</f>
        <v>8.2827884271281627E-2</v>
      </c>
      <c r="H31" s="72"/>
      <c r="J31" s="70"/>
      <c r="K31" s="35"/>
      <c r="L31" s="73">
        <f>L26/M$19</f>
        <v>5.6488207358773038E-2</v>
      </c>
      <c r="M31" s="72"/>
      <c r="O31" s="70"/>
      <c r="P31" s="35"/>
      <c r="Q31" s="73">
        <f>Q26/R$19</f>
        <v>7.625874897282503E-2</v>
      </c>
      <c r="R31" s="72"/>
      <c r="T31" s="70"/>
      <c r="U31" s="35"/>
      <c r="V31" s="73">
        <f>V26/W$19</f>
        <v>6.7397197696449571E-2</v>
      </c>
      <c r="W31" s="72"/>
      <c r="Y31" s="70"/>
      <c r="Z31" s="35"/>
      <c r="AA31" s="73">
        <f>AA26/AB$19</f>
        <v>0.14904874889008574</v>
      </c>
      <c r="AB31" s="72"/>
      <c r="AD31" s="70"/>
      <c r="AE31" s="35"/>
      <c r="AF31" s="73">
        <f>AF26/AG$19</f>
        <v>7.1718292061457009E-2</v>
      </c>
      <c r="AG31" s="72"/>
    </row>
    <row r="32" spans="2:33" ht="18.75" customHeight="1">
      <c r="B32" s="37"/>
      <c r="C32" s="39"/>
      <c r="D32" s="6" t="s">
        <v>33</v>
      </c>
      <c r="E32" s="74"/>
      <c r="F32" s="36"/>
      <c r="G32" s="75">
        <f>G27/H$19</f>
        <v>5.5007539678898383E-2</v>
      </c>
      <c r="H32" s="76"/>
      <c r="J32" s="74"/>
      <c r="K32" s="36"/>
      <c r="L32" s="75">
        <f>L27/M$19</f>
        <v>3.7764452953550076E-2</v>
      </c>
      <c r="M32" s="76"/>
      <c r="O32" s="74"/>
      <c r="P32" s="36"/>
      <c r="Q32" s="75">
        <f>Q27/R$19</f>
        <v>4.9828777525891203E-2</v>
      </c>
      <c r="R32" s="76"/>
      <c r="T32" s="74"/>
      <c r="U32" s="36"/>
      <c r="V32" s="75">
        <f>V27/W$19</f>
        <v>3.7872660690615803E-2</v>
      </c>
      <c r="W32" s="76"/>
      <c r="Y32" s="74"/>
      <c r="Z32" s="36"/>
      <c r="AA32" s="75">
        <f>AA27/AB$19</f>
        <v>0.1153874146639689</v>
      </c>
      <c r="AB32" s="76"/>
      <c r="AD32" s="74"/>
      <c r="AE32" s="36"/>
      <c r="AF32" s="75">
        <f>AF27/AG$19</f>
        <v>4.7365617556246818E-2</v>
      </c>
      <c r="AG32" s="76"/>
    </row>
    <row r="34" spans="2:45" ht="45.75" customHeight="1">
      <c r="B34" s="68"/>
      <c r="C34" s="37"/>
      <c r="E34" s="95" t="str">
        <f>E3</f>
        <v>東武鉄道2019年</v>
      </c>
      <c r="F34" s="94" t="s">
        <v>41</v>
      </c>
      <c r="G34" s="92" t="s">
        <v>38</v>
      </c>
      <c r="H34" s="92" t="s">
        <v>39</v>
      </c>
      <c r="I34" s="92" t="s">
        <v>40</v>
      </c>
      <c r="J34" s="93" t="s">
        <v>37</v>
      </c>
      <c r="L34" s="95" t="str">
        <f>J3</f>
        <v>東急2019年</v>
      </c>
      <c r="M34" s="94" t="s">
        <v>41</v>
      </c>
      <c r="N34" s="92" t="s">
        <v>38</v>
      </c>
      <c r="O34" s="92" t="s">
        <v>39</v>
      </c>
      <c r="P34" s="92" t="s">
        <v>40</v>
      </c>
      <c r="Q34" s="93" t="s">
        <v>37</v>
      </c>
      <c r="S34" s="95" t="str">
        <f>O3</f>
        <v>京浜急行電鉄2020年</v>
      </c>
      <c r="T34" s="94" t="s">
        <v>41</v>
      </c>
      <c r="U34" s="92" t="s">
        <v>38</v>
      </c>
      <c r="V34" s="92" t="s">
        <v>39</v>
      </c>
      <c r="W34" s="92" t="s">
        <v>40</v>
      </c>
      <c r="X34" s="93" t="s">
        <v>37</v>
      </c>
      <c r="Z34" s="95" t="str">
        <f>T3</f>
        <v>小田急電鉄2019年</v>
      </c>
      <c r="AA34" s="94" t="s">
        <v>41</v>
      </c>
      <c r="AB34" s="92" t="s">
        <v>38</v>
      </c>
      <c r="AC34" s="92" t="s">
        <v>39</v>
      </c>
      <c r="AD34" s="92" t="s">
        <v>40</v>
      </c>
      <c r="AE34" s="93" t="s">
        <v>37</v>
      </c>
      <c r="AF34" s="53"/>
      <c r="AG34" s="95" t="str">
        <f>Y3</f>
        <v>京成電鉄2020年</v>
      </c>
      <c r="AH34" s="94" t="s">
        <v>41</v>
      </c>
      <c r="AI34" s="92" t="s">
        <v>38</v>
      </c>
      <c r="AJ34" s="92" t="s">
        <v>39</v>
      </c>
      <c r="AK34" s="92" t="s">
        <v>40</v>
      </c>
      <c r="AL34" s="93" t="s">
        <v>37</v>
      </c>
      <c r="AN34" s="95" t="str">
        <f>AD3</f>
        <v>京王電鉄2019年</v>
      </c>
      <c r="AO34" s="94" t="s">
        <v>41</v>
      </c>
      <c r="AP34" s="92" t="s">
        <v>38</v>
      </c>
      <c r="AQ34" s="92" t="s">
        <v>39</v>
      </c>
      <c r="AR34" s="92" t="s">
        <v>40</v>
      </c>
      <c r="AS34" s="93" t="s">
        <v>37</v>
      </c>
    </row>
    <row r="35" spans="2:45">
      <c r="E35" s="91"/>
      <c r="F35" s="97">
        <v>28479</v>
      </c>
      <c r="G35" s="98">
        <v>101136</v>
      </c>
      <c r="H35" s="98">
        <v>-75621</v>
      </c>
      <c r="I35" s="98">
        <v>-22577</v>
      </c>
      <c r="J35" s="96">
        <v>31407</v>
      </c>
      <c r="K35" s="99"/>
      <c r="L35" s="100"/>
      <c r="M35" s="97">
        <v>33302</v>
      </c>
      <c r="N35" s="98">
        <v>155302</v>
      </c>
      <c r="O35" s="98">
        <v>-190641</v>
      </c>
      <c r="P35" s="98">
        <v>59634</v>
      </c>
      <c r="Q35" s="96">
        <v>57524</v>
      </c>
      <c r="R35" s="99"/>
      <c r="S35" s="100"/>
      <c r="T35" s="97">
        <v>45592</v>
      </c>
      <c r="U35" s="98">
        <v>49343</v>
      </c>
      <c r="V35" s="98">
        <v>-69871</v>
      </c>
      <c r="W35" s="98">
        <v>10338</v>
      </c>
      <c r="X35" s="96">
        <v>35405</v>
      </c>
      <c r="Y35" s="99"/>
      <c r="Z35" s="100"/>
      <c r="AA35" s="97">
        <v>21636</v>
      </c>
      <c r="AB35" s="98">
        <v>74897</v>
      </c>
      <c r="AC35" s="98">
        <v>-85454</v>
      </c>
      <c r="AD35" s="98">
        <v>17171</v>
      </c>
      <c r="AE35" s="96">
        <v>28464</v>
      </c>
      <c r="AF35" s="99"/>
      <c r="AG35" s="100"/>
      <c r="AH35" s="97">
        <v>25018</v>
      </c>
      <c r="AI35" s="98">
        <v>51487</v>
      </c>
      <c r="AJ35" s="98">
        <v>-48076</v>
      </c>
      <c r="AK35" s="98">
        <v>-4411</v>
      </c>
      <c r="AL35" s="96">
        <v>26675</v>
      </c>
      <c r="AM35" s="99"/>
      <c r="AN35" s="100"/>
      <c r="AO35" s="97">
        <v>57934</v>
      </c>
      <c r="AP35" s="98">
        <v>50157</v>
      </c>
      <c r="AQ35" s="98">
        <v>-50570</v>
      </c>
      <c r="AR35" s="98">
        <v>-15611</v>
      </c>
      <c r="AS35" s="96">
        <v>41912</v>
      </c>
    </row>
  </sheetData>
  <mergeCells count="6">
    <mergeCell ref="B5:B9"/>
    <mergeCell ref="C5:C6"/>
    <mergeCell ref="C8:C9"/>
    <mergeCell ref="B11:B20"/>
    <mergeCell ref="C12:C16"/>
    <mergeCell ref="C17:C20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元データ(2)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山田洋照</dc:creator>
  <cp:lastModifiedBy>山田洋照</cp:lastModifiedBy>
  <dcterms:created xsi:type="dcterms:W3CDTF">2020-12-13T06:32:14Z</dcterms:created>
  <dcterms:modified xsi:type="dcterms:W3CDTF">2021-01-10T15:24:32Z</dcterms:modified>
</cp:coreProperties>
</file>